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.milyutina\Desktop\Примеры\Пример по морозостойкости\Пример корр по замечаниям ЕВШ\на размещение 12.05.2025\"/>
    </mc:Choice>
  </mc:AlternateContent>
  <bookViews>
    <workbookView xWindow="0" yWindow="0" windowWidth="26520" windowHeight="12600"/>
  </bookViews>
  <sheets>
    <sheet name="Пример ЛС_РИМ_по W" sheetId="12" r:id="rId1"/>
  </sheets>
  <definedNames>
    <definedName name="_xlnm._FilterDatabase" localSheetId="0" hidden="1">'Пример ЛС_РИМ_по W'!$A$39:$L$146</definedName>
  </definedNames>
  <calcPr calcId="162913" fullPrecision="0"/>
</workbook>
</file>

<file path=xl/calcChain.xml><?xml version="1.0" encoding="utf-8"?>
<calcChain xmlns="http://schemas.openxmlformats.org/spreadsheetml/2006/main">
  <c r="L89" i="12" l="1"/>
  <c r="L88" i="12"/>
  <c r="K57" i="12"/>
  <c r="L94" i="12" l="1"/>
  <c r="L93" i="12"/>
  <c r="L92" i="12"/>
  <c r="L87" i="12"/>
  <c r="J57" i="12" l="1"/>
  <c r="L143" i="12" l="1"/>
  <c r="J50" i="12" l="1"/>
  <c r="J49" i="12"/>
  <c r="J54" i="12" l="1"/>
  <c r="J53" i="12"/>
  <c r="G42" i="12"/>
  <c r="D35" i="12"/>
  <c r="L135" i="12"/>
  <c r="G57" i="12" l="1"/>
  <c r="L57" i="12" s="1"/>
  <c r="L90" i="12" s="1"/>
  <c r="G55" i="12"/>
  <c r="G51" i="12"/>
  <c r="L51" i="12" s="1"/>
  <c r="G50" i="12"/>
  <c r="L50" i="12" s="1"/>
  <c r="G49" i="12"/>
  <c r="L49" i="12" s="1"/>
  <c r="G48" i="12"/>
  <c r="G47" i="12"/>
  <c r="G53" i="12"/>
  <c r="L53" i="12" s="1"/>
  <c r="G54" i="12"/>
  <c r="L54" i="12" s="1"/>
  <c r="G44" i="12"/>
  <c r="L134" i="12" l="1"/>
  <c r="L47" i="12"/>
  <c r="G46" i="12"/>
  <c r="G81" i="12" s="1"/>
  <c r="L52" i="12"/>
  <c r="L69" i="12" s="1"/>
  <c r="L48" i="12"/>
  <c r="L44" i="12"/>
  <c r="G43" i="12"/>
  <c r="G80" i="12" s="1"/>
  <c r="D34" i="12"/>
  <c r="L139" i="12"/>
  <c r="G145" i="12" l="1"/>
  <c r="J32" i="12" s="1"/>
  <c r="L46" i="12"/>
  <c r="L133" i="12"/>
  <c r="K31" i="12" s="1"/>
  <c r="L45" i="12"/>
  <c r="L67" i="12" s="1"/>
  <c r="L132" i="12"/>
  <c r="L43" i="12"/>
  <c r="L66" i="12" l="1"/>
  <c r="L60" i="12"/>
  <c r="L71" i="12" s="1"/>
  <c r="L68" i="12"/>
  <c r="G146" i="12"/>
  <c r="J33" i="12" s="1"/>
  <c r="L56" i="12"/>
  <c r="L62" i="12"/>
  <c r="L73" i="12" s="1"/>
  <c r="L64" i="12" l="1"/>
  <c r="L61" i="12"/>
  <c r="L63" i="12"/>
  <c r="J63" i="12" s="1"/>
  <c r="L136" i="12"/>
  <c r="L131" i="12"/>
  <c r="L85" i="12"/>
  <c r="L72" i="12" l="1"/>
  <c r="D33" i="12"/>
  <c r="L76" i="12"/>
  <c r="K30" i="12"/>
  <c r="L129" i="12"/>
  <c r="L137" i="12"/>
  <c r="L138" i="12"/>
  <c r="L83" i="12"/>
  <c r="D32" i="12" s="1"/>
  <c r="L127" i="12" l="1"/>
  <c r="D30" i="12" s="1"/>
</calcChain>
</file>

<file path=xl/sharedStrings.xml><?xml version="1.0" encoding="utf-8"?>
<sst xmlns="http://schemas.openxmlformats.org/spreadsheetml/2006/main" count="198" uniqueCount="141">
  <si>
    <t>(наименование стройки)</t>
  </si>
  <si>
    <t>Сметная стоимость</t>
  </si>
  <si>
    <t>(наименование объекта капитального строительства)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</si>
  <si>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</si>
  <si>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</si>
  <si>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</si>
  <si>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</si>
  <si>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</si>
  <si>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</si>
  <si>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</si>
  <si>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</si>
  <si>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</si>
  <si>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</si>
  <si>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</si>
  <si>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</si>
  <si>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Наименование работ и затрат</t>
  </si>
  <si>
    <t>Единица измерения</t>
  </si>
  <si>
    <t>Количество</t>
  </si>
  <si>
    <t>Обоснование</t>
  </si>
  <si>
    <t>Средства на оплату труда рабочих</t>
  </si>
  <si>
    <t>на 
единицу</t>
  </si>
  <si>
    <t>всего с учетом коэффициентов</t>
  </si>
  <si>
    <t>коэффици-енты</t>
  </si>
  <si>
    <t>чел.-ч</t>
  </si>
  <si>
    <t>(проектная и (или) иная техническая документация)</t>
  </si>
  <si>
    <t>ЛОКАЛЬНЫЙ СМЕТНЫЙ РАСЧЕТ (СМЕТА) № ЛС-02-01-01</t>
  </si>
  <si>
    <t>1</t>
  </si>
  <si>
    <t>ЭМ</t>
  </si>
  <si>
    <t>М</t>
  </si>
  <si>
    <t>ФОТ</t>
  </si>
  <si>
    <t>%</t>
  </si>
  <si>
    <t>Всего по позиции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</si>
  <si>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</si>
  <si>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</si>
  <si>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</si>
  <si>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материальные ресурсы</t>
  </si>
  <si>
    <t>м3</t>
  </si>
  <si>
    <t>м2</t>
  </si>
  <si>
    <t>ВСЕГО по смете</t>
  </si>
  <si>
    <t xml:space="preserve">     перевозка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</si>
  <si>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</si>
  <si>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</si>
  <si>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</si>
  <si>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</si>
  <si>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Строительство объекта капитального строительства по адресу: г. N……</t>
  </si>
  <si>
    <t>Объект капитального строительства</t>
  </si>
  <si>
    <t xml:space="preserve">     оплата труда машинистов (ОТм)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</si>
  <si>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</si>
  <si>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</si>
  <si>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</si>
  <si>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</si>
  <si>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</si>
  <si>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</si>
  <si>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 xml:space="preserve">          оборудование, отсутствующие в ФРСН</t>
  </si>
  <si>
    <t>91.05.01-017</t>
  </si>
  <si>
    <t>Краны башенные, грузоподъемность 8 т</t>
  </si>
  <si>
    <t>01.7.03.01-0001</t>
  </si>
  <si>
    <t>Вода</t>
  </si>
  <si>
    <t>ОТм (ЗТм)</t>
  </si>
  <si>
    <t>индекс</t>
  </si>
  <si>
    <t>всего
 в текущем уровне цен</t>
  </si>
  <si>
    <t>ОТ (ЗТ)</t>
  </si>
  <si>
    <t>Итого прямые затраты</t>
  </si>
  <si>
    <t>Всего прямые затраты</t>
  </si>
  <si>
    <t>1-100-20</t>
  </si>
  <si>
    <t>4-100-060</t>
  </si>
  <si>
    <t>4-100-040</t>
  </si>
  <si>
    <t xml:space="preserve">          затраты труда рабочих</t>
  </si>
  <si>
    <t xml:space="preserve">          затраты труда машинистов</t>
  </si>
  <si>
    <t>Автомобили бортовые, грузоподъемность до 5 т</t>
  </si>
  <si>
    <t>91.14.02-001</t>
  </si>
  <si>
    <t xml:space="preserve">ресурсно-индексным </t>
  </si>
  <si>
    <t>Средства на оплату труда машинистов</t>
  </si>
  <si>
    <t>ВСЕГО строительные работы</t>
  </si>
  <si>
    <t>Сметная стоимость, руб.</t>
  </si>
  <si>
    <t>Наименование программного продукта</t>
  </si>
  <si>
    <t>ХХХХХХХ</t>
  </si>
  <si>
    <t>Наименование редакции сметных нормативов</t>
  </si>
  <si>
    <t>Реквизиты приказов об утверждении дополнений и изменений к сметным нормативам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</si>
  <si>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</si>
  <si>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</si>
  <si>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Наименование субъекта Российской Федерации</t>
  </si>
  <si>
    <t>Наименование зоны субъекта Российской Федерации</t>
  </si>
  <si>
    <t>Обоснование принятых текущих цен на строительные ресурсы</t>
  </si>
  <si>
    <t>Итого ФОТ</t>
  </si>
  <si>
    <t xml:space="preserve">          Справочно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</si>
  <si>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</si>
  <si>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</si>
  <si>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</si>
  <si>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</si>
  <si>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</si>
  <si>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 xml:space="preserve">   в том числе</t>
  </si>
  <si>
    <t xml:space="preserve">   прямые затраты</t>
  </si>
  <si>
    <t>Всего ФОТ</t>
  </si>
  <si>
    <t>Справочно</t>
  </si>
  <si>
    <t>Всего оборудование</t>
  </si>
  <si>
    <t>Всего прочие затраты</t>
  </si>
  <si>
    <t>Письмо Минстроя России от ХХ.ХХ.ХХХХ № ХХХХХХХХХ</t>
  </si>
  <si>
    <t>(наименование работ и затрат)</t>
  </si>
  <si>
    <t>на единицу измерения
в базисном уровне цен</t>
  </si>
  <si>
    <t>на единицу измерения
в текущем уровне цен</t>
  </si>
  <si>
    <t xml:space="preserve">прочие затраты
</t>
  </si>
  <si>
    <t xml:space="preserve">прочие работы
</t>
  </si>
  <si>
    <t>Постановление Правительства N-ской области от ХХ.ХХ.ХХХХ № ХХХ</t>
  </si>
  <si>
    <t>Составлен(а) в текущем (базисном) уровне цен</t>
  </si>
  <si>
    <t>ВСЕГО монтажных работ</t>
  </si>
  <si>
    <t>Приказ Минстроя России от 30.12.2021 № 1046/пр; 
Приказ Минстроя России от 04.08.2020 № 421/пр;
Приказ Минстроя России от 21.12.2020 № 812/пр;
Приказ Минстроя России от 11.12.2020 № 774/пр</t>
  </si>
  <si>
    <t>ГЭСН 06-01-001-01</t>
  </si>
  <si>
    <t>Устройство бетонной подготовки</t>
  </si>
  <si>
    <t>100 м3</t>
  </si>
  <si>
    <t>Средний разряд работы 2</t>
  </si>
  <si>
    <t>маш.час</t>
  </si>
  <si>
    <t>ОТм (ЗТм) Средний разряд машинистов 6</t>
  </si>
  <si>
    <t>91.07.04-002</t>
  </si>
  <si>
    <t>Вибраторы поверхностные</t>
  </si>
  <si>
    <t>ОТм (ЗТм) Средний разряд машинистов 4</t>
  </si>
  <si>
    <t>01.7.07.12-0024</t>
  </si>
  <si>
    <t>Пленка полиэтиленовая, толщина 0,15 мм</t>
  </si>
  <si>
    <t>04.1.02.05</t>
  </si>
  <si>
    <t>Смеси бетонные тяжелого бетона</t>
  </si>
  <si>
    <t>Пр/812-006.0-1</t>
  </si>
  <si>
    <t>Пр/774-006.0</t>
  </si>
  <si>
    <t>НР (Бетонные и железобетонные монолитные конструкции и работы в строительстве (за исключением пунктов 6.1, 6.2))</t>
  </si>
  <si>
    <t>СП (Бетонные и железобетонные монолитные конструкции и работы в строительстве (за исключением пунктов 6.1, 6.2))</t>
  </si>
  <si>
    <t>1.1</t>
  </si>
  <si>
    <t>Пример …</t>
  </si>
  <si>
    <t>ФГИС ЦС</t>
  </si>
  <si>
    <t>ведомость объемов работ № ВОР 02-01-01 (данные условные)</t>
  </si>
  <si>
    <t>Расчет надбавки по водонепроницаемости для бетона В22,5 (М300) F150 W6</t>
  </si>
  <si>
    <t>04.1.02.05-0008</t>
  </si>
  <si>
    <t>Смеси бетонные тяжелого бетона (БСТ), класс В22,5 (М300)</t>
  </si>
  <si>
    <t>ФСБЦ-2022_п.100_табл.7_М300_W6</t>
  </si>
  <si>
    <t xml:space="preserve">Надбавка по водонепроницаемости для бетона В22,5 (М300) F150 W6 </t>
  </si>
  <si>
    <t>ИТОГИ ПО СМЕТЕ</t>
  </si>
  <si>
    <t>I кв. 2025 г. (цифры условные)</t>
  </si>
  <si>
    <t xml:space="preserve">Раздел 1. Расчет надбавки для бетона по W (водонепроницаемости) </t>
  </si>
  <si>
    <t xml:space="preserve">Итого прямые затраты по разделу 1. Расчет надбавки для бетона по W (водонепроницаемости) </t>
  </si>
  <si>
    <t xml:space="preserve">Приказ Минстроя России от 18.05.2022 № 378/пр, Приказ Минстроя России от 26.08.2022 № 703/пр, Приказ Минстроя России от 26.10.2022 № 905/пр, Приказ Минстроя России от 27.12.2022 № 1133/пр, Приказ Минстроя России от 10.02.2023 № 84/пр, Приказ Минстроя России от 11.05.2023 № 335/пр, Приказ Минстроя России от 02.08.2023 № 551/пр, Приказ Минстроя России от 14.11.2023 № 817/пр, Приказ Минстроя России от 16.02.2024 № 102/пр, Приказ Минстроя России от 13.05.2024 № 323/пр, Приказ Минстроя России от 09.08.2024 № 524/пр; Приказ Минстроя России от 07.11.2024 № 747/пр; Приказ Минстроя России от 07.02.2025 № 69/пр
Приказ Минстроя России от 07.07.2022 № 557/пр, Приказ Минстроя России от 30.01.2024 № 55/пр;
Приказ Минстроя России от 02.09.2021 № 636/пр, Приказ Минстроя России от 26.07.2022 № 611/пр;
Приказ Минстроя России от 22.04.2022 № 317/пр
</t>
  </si>
  <si>
    <t>1+(0,4-0,2)/0,2*(1,0% /100%)+ (0,6-0,4)/0,2*(1,5%/100%) =1,025</t>
  </si>
  <si>
    <t xml:space="preserve">Итого по разделу 1. Расчет надбавки для бетона по W (водонепроницаемости) </t>
  </si>
  <si>
    <t>Расчет составлен в соответствии с Общими положениями ФСБЦ-2022 в редакции приказа Минстроя России от 07.02.2025 № 69/пр (ФСБЦ-2022 доп.13)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</si>
</sst>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"/>
    <numFmt numFmtId="165" formatCode="0.000"/>
    <numFmt numFmtId="166" formatCode="0.0"/>
    <numFmt numFmtId="167" formatCode="#,##0.0000"/>
    <numFmt numFmtId="168" formatCode="0.0000000"/>
    <numFmt numFmtId="169" formatCode="#,##0.#######"/>
    <numFmt numFmtId="170" formatCode="#,##0.0"/>
  </numFmts>
  <fonts count="9" x14ac:knownFonts="1">
    <font>
      <sz val="9"/>
      <name val="Arial Cyr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u/>
      <sz val="12"/>
      <name val="Arial Narrow"/>
      <family val="2"/>
      <charset val="204"/>
    </font>
    <font>
      <sz val="11"/>
      <name val="Times New Roman"/>
      <family val="1"/>
      <charset val="204"/>
    </font>
    <font>
      <b/>
      <sz val="12"/>
      <color theme="8" tint="-0.499984740745262"/>
      <name val="Arial Narrow"/>
      <family val="2"/>
      <charset val="204"/>
    </font>
    <font>
      <b/>
      <sz val="14"/>
      <name val="Arial Narrow"/>
      <family val="2"/>
      <charset val="204"/>
    </font>
    <font>
      <b/>
      <i/>
      <sz val="14"/>
      <color theme="4" tint="-0.49998474074526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5" fillId="0" borderId="9">
      <alignment horizontal="center" vertical="center" wrapText="1"/>
    </xf>
    <xf numFmtId="0" fontId="5" fillId="0" borderId="9">
      <alignment horizontal="left" vertical="center" wrapText="1"/>
    </xf>
  </cellStyleXfs>
  <cellXfs count="143">
    <xf numFmtId="0" fontId="0" fillId="0" borderId="0" xfId="0"/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Alignment="1"/>
    <xf numFmtId="3" fontId="2" fillId="0" borderId="0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right" vertical="top"/>
    </xf>
    <xf numFmtId="4" fontId="2" fillId="0" borderId="4" xfId="0" applyNumberFormat="1" applyFont="1" applyFill="1" applyBorder="1" applyAlignment="1">
      <alignment vertical="top"/>
    </xf>
    <xf numFmtId="4" fontId="1" fillId="0" borderId="4" xfId="0" applyNumberFormat="1" applyFont="1" applyFill="1" applyBorder="1" applyAlignment="1">
      <alignment horizontal="right" vertical="top"/>
    </xf>
    <xf numFmtId="4" fontId="2" fillId="0" borderId="0" xfId="0" applyNumberFormat="1" applyFont="1" applyFill="1"/>
    <xf numFmtId="0" fontId="2" fillId="0" borderId="0" xfId="0" applyNumberFormat="1" applyFont="1" applyFill="1" applyAlignment="1">
      <alignment horizontal="centerContinuous" vertical="top"/>
    </xf>
    <xf numFmtId="0" fontId="2" fillId="0" borderId="4" xfId="0" applyNumberFormat="1" applyFont="1" applyFill="1" applyBorder="1" applyAlignment="1">
      <alignment vertical="top"/>
    </xf>
    <xf numFmtId="0" fontId="1" fillId="0" borderId="4" xfId="0" applyNumberFormat="1" applyFont="1" applyFill="1" applyBorder="1" applyAlignment="1">
      <alignment vertical="top" wrapText="1"/>
    </xf>
    <xf numFmtId="0" fontId="1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4" fontId="1" fillId="0" borderId="0" xfId="0" applyNumberFormat="1" applyFont="1" applyFill="1" applyAlignment="1">
      <alignment horizontal="right" vertical="top"/>
    </xf>
    <xf numFmtId="0" fontId="2" fillId="0" borderId="0" xfId="0" applyNumberFormat="1" applyFont="1" applyFill="1"/>
    <xf numFmtId="49" fontId="2" fillId="0" borderId="0" xfId="0" applyNumberFormat="1" applyFont="1" applyFill="1" applyAlignment="1">
      <alignment vertical="top"/>
    </xf>
    <xf numFmtId="3" fontId="2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4" fontId="1" fillId="0" borderId="4" xfId="0" applyNumberFormat="1" applyFont="1" applyFill="1" applyBorder="1" applyAlignment="1">
      <alignment vertical="top"/>
    </xf>
    <xf numFmtId="49" fontId="1" fillId="0" borderId="0" xfId="0" applyNumberFormat="1" applyFont="1" applyFill="1" applyAlignment="1">
      <alignment vertical="top"/>
    </xf>
    <xf numFmtId="0" fontId="3" fillId="0" borderId="0" xfId="0" applyNumberFormat="1" applyFont="1" applyFill="1" applyAlignment="1">
      <alignment vertical="top"/>
    </xf>
    <xf numFmtId="168" fontId="2" fillId="0" borderId="0" xfId="0" applyNumberFormat="1" applyFont="1" applyFill="1" applyAlignment="1">
      <alignment vertical="top"/>
    </xf>
    <xf numFmtId="168" fontId="2" fillId="0" borderId="4" xfId="0" applyNumberFormat="1" applyFont="1" applyFill="1" applyBorder="1" applyAlignment="1">
      <alignment vertical="top"/>
    </xf>
    <xf numFmtId="168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>
      <alignment horizontal="right" vertical="top"/>
    </xf>
    <xf numFmtId="1" fontId="2" fillId="0" borderId="0" xfId="0" applyNumberFormat="1" applyFont="1" applyFill="1" applyAlignment="1">
      <alignment vertical="top"/>
    </xf>
    <xf numFmtId="168" fontId="1" fillId="0" borderId="0" xfId="0" applyNumberFormat="1" applyFont="1" applyFill="1" applyAlignment="1">
      <alignment vertical="top"/>
    </xf>
    <xf numFmtId="168" fontId="2" fillId="0" borderId="0" xfId="0" applyNumberFormat="1" applyFont="1" applyFill="1" applyAlignment="1">
      <alignment horizontal="right" vertical="top"/>
    </xf>
    <xf numFmtId="2" fontId="2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horizontal="centerContinuous" vertical="top"/>
    </xf>
    <xf numFmtId="168" fontId="3" fillId="0" borderId="0" xfId="0" applyNumberFormat="1" applyFont="1" applyFill="1" applyAlignment="1">
      <alignment horizontal="right" vertical="top"/>
    </xf>
    <xf numFmtId="49" fontId="1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168" fontId="3" fillId="0" borderId="0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left" vertical="top" wrapText="1"/>
    </xf>
    <xf numFmtId="49" fontId="1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0" fontId="4" fillId="0" borderId="0" xfId="0" applyNumberFormat="1" applyFont="1" applyFill="1" applyAlignment="1">
      <alignment horizontal="right" wrapText="1"/>
    </xf>
    <xf numFmtId="168" fontId="2" fillId="0" borderId="0" xfId="0" applyNumberFormat="1" applyFont="1" applyFill="1" applyAlignment="1"/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wrapText="1"/>
    </xf>
    <xf numFmtId="0" fontId="4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wrapText="1"/>
    </xf>
    <xf numFmtId="168" fontId="2" fillId="0" borderId="0" xfId="0" applyNumberFormat="1" applyFont="1" applyFill="1"/>
    <xf numFmtId="0" fontId="2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vertical="top"/>
    </xf>
    <xf numFmtId="167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centerContinuous" vertical="top"/>
    </xf>
    <xf numFmtId="0" fontId="2" fillId="0" borderId="0" xfId="0" applyNumberFormat="1" applyFont="1" applyFill="1" applyAlignment="1">
      <alignment horizontal="right" vertical="top" wrapText="1"/>
    </xf>
    <xf numFmtId="2" fontId="2" fillId="0" borderId="0" xfId="0" applyNumberFormat="1" applyFont="1" applyFill="1" applyAlignment="1">
      <alignment vertical="top"/>
    </xf>
    <xf numFmtId="2" fontId="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vertical="top"/>
    </xf>
    <xf numFmtId="166" fontId="2" fillId="0" borderId="0" xfId="0" applyNumberFormat="1" applyFont="1" applyFill="1" applyAlignment="1">
      <alignment vertical="top"/>
    </xf>
    <xf numFmtId="2" fontId="2" fillId="0" borderId="4" xfId="0" applyNumberFormat="1" applyFont="1" applyFill="1" applyBorder="1" applyAlignment="1">
      <alignment vertical="top"/>
    </xf>
    <xf numFmtId="166" fontId="3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vertical="top" wrapText="1"/>
    </xf>
    <xf numFmtId="168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8" fontId="2" fillId="0" borderId="1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0" fontId="2" fillId="0" borderId="9" xfId="1" applyFont="1" applyAlignment="1">
      <alignment horizontal="center" vertical="top" wrapText="1"/>
    </xf>
    <xf numFmtId="0" fontId="2" fillId="0" borderId="9" xfId="2" applyFont="1" applyAlignment="1">
      <alignment horizontal="left" vertical="top" wrapText="1"/>
    </xf>
    <xf numFmtId="3" fontId="2" fillId="0" borderId="9" xfId="1" applyNumberFormat="1" applyFont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9" xfId="1" applyFont="1" applyAlignment="1">
      <alignment horizontal="right" vertical="top" wrapText="1"/>
    </xf>
    <xf numFmtId="4" fontId="2" fillId="0" borderId="0" xfId="0" applyNumberFormat="1" applyFont="1" applyFill="1" applyAlignment="1"/>
    <xf numFmtId="169" fontId="2" fillId="0" borderId="9" xfId="1" applyNumberFormat="1" applyFont="1" applyFill="1" applyAlignment="1">
      <alignment horizontal="center" vertical="top" wrapText="1"/>
    </xf>
    <xf numFmtId="169" fontId="2" fillId="0" borderId="9" xfId="1" applyNumberFormat="1" applyFont="1" applyAlignment="1">
      <alignment horizontal="right" vertical="top" wrapText="1"/>
    </xf>
    <xf numFmtId="3" fontId="2" fillId="0" borderId="9" xfId="1" applyNumberFormat="1" applyFont="1" applyAlignment="1">
      <alignment horizontal="right" vertical="top" wrapText="1"/>
    </xf>
    <xf numFmtId="49" fontId="2" fillId="0" borderId="0" xfId="0" applyNumberFormat="1" applyFont="1" applyFill="1" applyAlignment="1">
      <alignment horizontal="right" vertical="top"/>
    </xf>
    <xf numFmtId="168" fontId="2" fillId="0" borderId="0" xfId="0" applyNumberFormat="1" applyFont="1" applyFill="1" applyAlignment="1">
      <alignment horizontal="right" vertical="top" wrapText="1"/>
    </xf>
    <xf numFmtId="0" fontId="2" fillId="0" borderId="9" xfId="1" applyFont="1" applyFill="1" applyAlignment="1">
      <alignment horizontal="right" vertical="top" wrapText="1"/>
    </xf>
    <xf numFmtId="0" fontId="2" fillId="0" borderId="9" xfId="2" applyFont="1" applyFill="1" applyAlignment="1">
      <alignment horizontal="left" vertical="top" wrapText="1"/>
    </xf>
    <xf numFmtId="4" fontId="4" fillId="0" borderId="0" xfId="0" applyNumberFormat="1" applyFont="1" applyFill="1" applyAlignment="1"/>
    <xf numFmtId="4" fontId="4" fillId="0" borderId="0" xfId="0" applyNumberFormat="1" applyFont="1" applyFill="1" applyAlignment="1">
      <alignment vertical="top"/>
    </xf>
    <xf numFmtId="4" fontId="2" fillId="0" borderId="7" xfId="0" applyNumberFormat="1" applyFont="1" applyFill="1" applyBorder="1" applyAlignment="1">
      <alignment horizontal="right"/>
    </xf>
    <xf numFmtId="170" fontId="2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vertical="top" wrapText="1"/>
    </xf>
    <xf numFmtId="49" fontId="2" fillId="0" borderId="2" xfId="0" applyNumberFormat="1" applyFont="1" applyFill="1" applyBorder="1" applyAlignment="1">
      <alignment vertical="top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/>
    </xf>
    <xf numFmtId="168" fontId="2" fillId="0" borderId="2" xfId="0" applyNumberFormat="1" applyFont="1" applyFill="1" applyBorder="1" applyAlignment="1">
      <alignment vertical="top"/>
    </xf>
    <xf numFmtId="4" fontId="2" fillId="0" borderId="2" xfId="0" applyNumberFormat="1" applyFont="1" applyFill="1" applyBorder="1" applyAlignment="1">
      <alignment vertical="top"/>
    </xf>
    <xf numFmtId="169" fontId="2" fillId="0" borderId="9" xfId="1" applyNumberFormat="1" applyFont="1" applyFill="1" applyAlignment="1">
      <alignment horizontal="right" vertical="top" wrapText="1"/>
    </xf>
    <xf numFmtId="165" fontId="2" fillId="0" borderId="0" xfId="0" applyNumberFormat="1" applyFont="1" applyFill="1" applyAlignment="1">
      <alignment horizontal="right" vertical="top"/>
    </xf>
    <xf numFmtId="0" fontId="3" fillId="0" borderId="9" xfId="1" applyFont="1" applyFill="1" applyAlignment="1">
      <alignment horizontal="right" vertical="top" wrapText="1"/>
    </xf>
    <xf numFmtId="0" fontId="3" fillId="0" borderId="9" xfId="2" applyFont="1" applyFill="1" applyAlignment="1">
      <alignment horizontal="left" vertical="top" wrapText="1"/>
    </xf>
    <xf numFmtId="0" fontId="2" fillId="0" borderId="0" xfId="0" applyNumberFormat="1" applyFont="1" applyFill="1" applyAlignment="1">
      <alignment vertical="top" wrapText="1"/>
    </xf>
    <xf numFmtId="166" fontId="2" fillId="0" borderId="2" xfId="0" applyNumberFormat="1" applyFont="1" applyFill="1" applyBorder="1" applyAlignment="1">
      <alignment vertical="top"/>
    </xf>
    <xf numFmtId="4" fontId="2" fillId="0" borderId="2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7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vertical="top" wrapText="1"/>
    </xf>
    <xf numFmtId="170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</cellXfs>
  <cellStyles count="3">
    <cellStyle name="itm_table_style" xfId="1"/>
    <cellStyle name="itm_table_style_left" xfId="2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8"/>
  <sheetViews>
    <sheetView showGridLines="0" tabSelected="1" zoomScale="85" zoomScaleNormal="85" workbookViewId="0">
      <selection activeCell="F152" sqref="F152"/>
    </sheetView>
  </sheetViews>
  <sheetFormatPr defaultColWidth="9.140625" defaultRowHeight="15.75" x14ac:dyDescent="0.25"/>
  <cols>
    <col min="1" max="1" width="11.7109375" style="19" customWidth="1"/>
    <col min="2" max="2" width="38.85546875" style="70" customWidth="1"/>
    <col min="3" max="3" width="68.5703125" style="70" customWidth="1"/>
    <col min="4" max="4" width="16.28515625" style="13" customWidth="1"/>
    <col min="5" max="5" width="12.140625" style="25" customWidth="1"/>
    <col min="6" max="6" width="11.42578125" style="25" customWidth="1"/>
    <col min="7" max="7" width="18.85546875" style="25" customWidth="1"/>
    <col min="8" max="8" width="12.7109375" style="14" customWidth="1"/>
    <col min="9" max="9" width="8.5703125" style="14" customWidth="1"/>
    <col min="10" max="10" width="15" style="14" customWidth="1"/>
    <col min="11" max="11" width="13.85546875" style="13" customWidth="1"/>
    <col min="12" max="12" width="16.85546875" style="14" customWidth="1"/>
    <col min="13" max="13" width="14.42578125" style="18" bestFit="1" customWidth="1"/>
    <col min="14" max="14" width="18.7109375" style="8" customWidth="1"/>
    <col min="15" max="15" width="9.7109375" style="18" bestFit="1" customWidth="1"/>
    <col min="16" max="16384" width="9.140625" style="18"/>
  </cols>
  <sheetData>
    <row r="1" spans="1:14" x14ac:dyDescent="0.25">
      <c r="A1" s="118" t="s">
        <v>75</v>
      </c>
      <c r="B1" s="118"/>
      <c r="C1" s="118"/>
      <c r="D1" s="118"/>
      <c r="E1" s="118"/>
      <c r="F1" s="119" t="s">
        <v>76</v>
      </c>
      <c r="G1" s="119"/>
      <c r="H1" s="119"/>
      <c r="I1" s="119"/>
      <c r="J1" s="119"/>
      <c r="K1" s="119"/>
      <c r="L1" s="119"/>
      <c r="N1" s="18"/>
    </row>
    <row r="2" spans="1:14" ht="63.6" customHeight="1" x14ac:dyDescent="0.25">
      <c r="A2" s="118" t="s">
        <v>77</v>
      </c>
      <c r="B2" s="118"/>
      <c r="C2" s="118"/>
      <c r="D2" s="118"/>
      <c r="E2" s="118"/>
      <c r="F2" s="119" t="s">
        <v>106</v>
      </c>
      <c r="G2" s="119"/>
      <c r="H2" s="119"/>
      <c r="I2" s="119"/>
      <c r="J2" s="119"/>
      <c r="K2" s="119"/>
      <c r="L2" s="119"/>
      <c r="N2" s="18"/>
    </row>
    <row r="3" spans="1:14" ht="162" customHeight="1" x14ac:dyDescent="0.25">
      <c r="A3" s="118" t="s">
        <v>78</v>
      </c>
      <c r="B3" s="118"/>
      <c r="C3" s="118"/>
      <c r="D3" s="118"/>
      <c r="E3" s="118"/>
      <c r="F3" s="119" t="s">
        <v>137</v>
      </c>
      <c r="G3" s="119"/>
      <c r="H3" s="119"/>
      <c r="I3" s="119"/>
      <c r="J3" s="119"/>
      <c r="K3" s="119"/>
      <c r="L3" s="119"/>
      <c r="N3" s="18"/>
    </row>
    <row r="4" spans="1:14" ht="64.5" customHeight="1" x14ac:dyDescent="0.25">
      <c r="A4" s="118" t="s">
        <v>79</v>
      </c>
      <c r="B4" s="118"/>
      <c r="C4" s="118"/>
      <c r="D4" s="118"/>
      <c r="E4" s="118"/>
      <c r="F4" s="119" t="s">
        <v>97</v>
      </c>
      <c r="G4" s="119"/>
      <c r="H4" s="119"/>
      <c r="I4" s="119"/>
      <c r="J4" s="119"/>
      <c r="K4" s="119"/>
      <c r="L4" s="119"/>
      <c r="N4" s="18"/>
    </row>
    <row r="5" spans="1:14" ht="36" customHeight="1" x14ac:dyDescent="0.25">
      <c r="A5" s="118" t="s">
        <v>80</v>
      </c>
      <c r="B5" s="118"/>
      <c r="C5" s="118"/>
      <c r="D5" s="118"/>
      <c r="E5" s="118"/>
      <c r="F5" s="119" t="s">
        <v>103</v>
      </c>
      <c r="G5" s="119"/>
      <c r="H5" s="119"/>
      <c r="I5" s="119"/>
      <c r="J5" s="119"/>
      <c r="K5" s="119"/>
      <c r="L5" s="119"/>
      <c r="N5" s="18"/>
    </row>
    <row r="6" spans="1:14" x14ac:dyDescent="0.25">
      <c r="A6" s="118" t="s">
        <v>83</v>
      </c>
      <c r="B6" s="118"/>
      <c r="C6" s="118"/>
      <c r="D6" s="118"/>
      <c r="E6" s="118"/>
      <c r="F6" s="119" t="s">
        <v>126</v>
      </c>
      <c r="G6" s="119"/>
      <c r="H6" s="119"/>
      <c r="I6" s="119"/>
      <c r="J6" s="119"/>
      <c r="K6" s="119"/>
      <c r="L6" s="119"/>
      <c r="N6" s="18"/>
    </row>
    <row r="7" spans="1:14" ht="15.6" customHeight="1" x14ac:dyDescent="0.25">
      <c r="A7" s="118" t="s">
        <v>81</v>
      </c>
      <c r="B7" s="118"/>
      <c r="C7" s="118"/>
      <c r="D7" s="118"/>
      <c r="E7" s="118"/>
      <c r="F7" s="119" t="s">
        <v>76</v>
      </c>
      <c r="G7" s="119"/>
      <c r="H7" s="119"/>
      <c r="I7" s="119"/>
      <c r="J7" s="119"/>
      <c r="K7" s="119"/>
      <c r="L7" s="119"/>
      <c r="N7" s="18"/>
    </row>
    <row r="8" spans="1:14" x14ac:dyDescent="0.25">
      <c r="A8" s="118" t="s">
        <v>82</v>
      </c>
      <c r="B8" s="118"/>
      <c r="C8" s="118"/>
      <c r="D8" s="118"/>
      <c r="E8" s="118"/>
      <c r="F8" s="119" t="s">
        <v>76</v>
      </c>
      <c r="G8" s="119"/>
      <c r="H8" s="119"/>
      <c r="I8" s="119"/>
      <c r="J8" s="119"/>
      <c r="K8" s="119"/>
      <c r="L8" s="119"/>
      <c r="N8" s="18"/>
    </row>
    <row r="9" spans="1:14" ht="21" customHeight="1" x14ac:dyDescent="0.25">
      <c r="A9" s="2"/>
      <c r="B9" s="72"/>
      <c r="C9" s="72"/>
      <c r="D9" s="72"/>
      <c r="E9" s="27"/>
      <c r="F9" s="27"/>
      <c r="G9" s="27"/>
      <c r="H9" s="72"/>
      <c r="I9" s="72"/>
      <c r="J9" s="72"/>
      <c r="K9" s="72"/>
      <c r="L9" s="72"/>
      <c r="N9" s="18"/>
    </row>
    <row r="11" spans="1:14" x14ac:dyDescent="0.25">
      <c r="A11" s="125" t="s">
        <v>44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8"/>
    </row>
    <row r="12" spans="1:14" x14ac:dyDescent="0.25">
      <c r="A12" s="1"/>
      <c r="B12" s="121" t="s">
        <v>0</v>
      </c>
      <c r="C12" s="121"/>
      <c r="D12" s="121"/>
      <c r="E12" s="121"/>
      <c r="F12" s="121"/>
      <c r="G12" s="121"/>
      <c r="H12" s="121"/>
      <c r="I12" s="121"/>
      <c r="J12" s="121"/>
      <c r="K12" s="121"/>
      <c r="L12" s="3"/>
      <c r="N12" s="18"/>
    </row>
    <row r="13" spans="1:14" x14ac:dyDescent="0.25">
      <c r="I13" s="13"/>
      <c r="L13" s="20"/>
      <c r="N13" s="18"/>
    </row>
    <row r="14" spans="1:14" x14ac:dyDescent="0.25">
      <c r="A14" s="122" t="s">
        <v>45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N14" s="18"/>
    </row>
    <row r="15" spans="1:14" x14ac:dyDescent="0.25">
      <c r="B15" s="121" t="s">
        <v>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20"/>
      <c r="N15" s="18"/>
    </row>
    <row r="16" spans="1:14" x14ac:dyDescent="0.25">
      <c r="I16" s="13"/>
      <c r="L16" s="20"/>
      <c r="N16" s="18"/>
    </row>
    <row r="17" spans="1:14" x14ac:dyDescent="0.25">
      <c r="A17" s="35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36"/>
      <c r="N17" s="18"/>
    </row>
    <row r="18" spans="1:14" x14ac:dyDescent="0.25">
      <c r="A18" s="35"/>
      <c r="B18" s="123" t="s">
        <v>25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36"/>
      <c r="N18" s="18"/>
    </row>
    <row r="19" spans="1:14" x14ac:dyDescent="0.25">
      <c r="A19" s="35"/>
      <c r="B19" s="37"/>
      <c r="C19" s="37"/>
      <c r="D19" s="38"/>
      <c r="E19" s="39"/>
      <c r="F19" s="39"/>
      <c r="G19" s="39"/>
      <c r="H19" s="37"/>
      <c r="I19" s="37"/>
      <c r="J19" s="37"/>
      <c r="K19" s="37"/>
      <c r="L19" s="36"/>
      <c r="N19" s="18"/>
    </row>
    <row r="20" spans="1:14" x14ac:dyDescent="0.25">
      <c r="A20" s="124" t="s">
        <v>125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N20" s="18"/>
    </row>
    <row r="21" spans="1:14" x14ac:dyDescent="0.25">
      <c r="B21" s="121" t="s">
        <v>98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3"/>
      <c r="N21" s="18"/>
    </row>
    <row r="22" spans="1:14" x14ac:dyDescent="0.25">
      <c r="I22" s="13"/>
      <c r="L22" s="20"/>
      <c r="N22" s="18"/>
    </row>
    <row r="23" spans="1:14" x14ac:dyDescent="0.25">
      <c r="A23" s="19" t="s">
        <v>3</v>
      </c>
      <c r="C23" s="40" t="s">
        <v>71</v>
      </c>
      <c r="D23" s="13" t="s">
        <v>4</v>
      </c>
      <c r="I23" s="13"/>
      <c r="L23" s="20"/>
      <c r="N23" s="18"/>
    </row>
    <row r="24" spans="1:14" x14ac:dyDescent="0.25">
      <c r="I24" s="13"/>
      <c r="L24" s="20"/>
      <c r="N24" s="18"/>
    </row>
    <row r="25" spans="1:14" x14ac:dyDescent="0.25">
      <c r="A25" s="19" t="s">
        <v>5</v>
      </c>
      <c r="C25" s="133" t="s">
        <v>127</v>
      </c>
      <c r="D25" s="133"/>
      <c r="E25" s="133"/>
      <c r="F25" s="133"/>
      <c r="G25" s="133"/>
      <c r="H25" s="133"/>
      <c r="I25" s="133"/>
      <c r="J25" s="133"/>
      <c r="K25" s="133"/>
      <c r="L25" s="133"/>
      <c r="N25" s="18"/>
    </row>
    <row r="26" spans="1:14" x14ac:dyDescent="0.25">
      <c r="A26" s="41"/>
      <c r="C26" s="134" t="s">
        <v>24</v>
      </c>
      <c r="D26" s="134"/>
      <c r="E26" s="134"/>
      <c r="F26" s="134"/>
      <c r="G26" s="134"/>
      <c r="H26" s="134"/>
      <c r="I26" s="134"/>
      <c r="J26" s="134"/>
      <c r="K26" s="134"/>
      <c r="L26" s="134"/>
      <c r="N26" s="18"/>
    </row>
    <row r="27" spans="1:14" x14ac:dyDescent="0.25">
      <c r="I27" s="13"/>
      <c r="L27" s="20"/>
      <c r="N27" s="18"/>
    </row>
    <row r="28" spans="1:14" x14ac:dyDescent="0.25">
      <c r="A28" s="42" t="s">
        <v>104</v>
      </c>
      <c r="B28" s="43"/>
      <c r="D28" s="128" t="s">
        <v>134</v>
      </c>
      <c r="E28" s="129"/>
      <c r="F28" s="129"/>
      <c r="G28" s="129"/>
      <c r="H28" s="129"/>
      <c r="I28" s="129"/>
      <c r="J28" s="129"/>
      <c r="K28" s="129"/>
      <c r="L28" s="129"/>
      <c r="N28" s="18"/>
    </row>
    <row r="29" spans="1:14" x14ac:dyDescent="0.25">
      <c r="A29" s="42"/>
      <c r="B29" s="43"/>
      <c r="D29" s="73"/>
      <c r="E29" s="75"/>
      <c r="F29" s="75"/>
      <c r="G29" s="75"/>
      <c r="H29" s="76"/>
      <c r="I29" s="76"/>
      <c r="J29" s="76"/>
      <c r="K29" s="76"/>
      <c r="L29" s="76"/>
      <c r="N29" s="18"/>
    </row>
    <row r="30" spans="1:14" ht="19.5" customHeight="1" x14ac:dyDescent="0.25">
      <c r="A30" s="42" t="s">
        <v>1</v>
      </c>
      <c r="B30" s="43"/>
      <c r="C30" s="44"/>
      <c r="D30" s="111">
        <f>L127/1000</f>
        <v>8477.4500000000007</v>
      </c>
      <c r="E30" s="45" t="s">
        <v>6</v>
      </c>
      <c r="G30" s="118" t="s">
        <v>19</v>
      </c>
      <c r="H30" s="118"/>
      <c r="I30" s="118"/>
      <c r="K30" s="93">
        <f>L131/1000</f>
        <v>536.67999999999995</v>
      </c>
      <c r="L30" s="46" t="s">
        <v>6</v>
      </c>
      <c r="N30" s="18"/>
    </row>
    <row r="31" spans="1:14" x14ac:dyDescent="0.25">
      <c r="A31" s="2"/>
      <c r="B31" s="47" t="s">
        <v>7</v>
      </c>
      <c r="C31" s="48"/>
      <c r="D31" s="94"/>
      <c r="E31" s="45"/>
      <c r="G31" s="118" t="s">
        <v>72</v>
      </c>
      <c r="H31" s="118"/>
      <c r="I31" s="118"/>
      <c r="K31" s="94">
        <f>L133/1000</f>
        <v>118.76</v>
      </c>
      <c r="L31" s="13" t="s">
        <v>6</v>
      </c>
      <c r="N31" s="18"/>
    </row>
    <row r="32" spans="1:14" x14ac:dyDescent="0.25">
      <c r="A32" s="2"/>
      <c r="B32" s="49" t="s">
        <v>8</v>
      </c>
      <c r="C32" s="44"/>
      <c r="D32" s="111">
        <f>L83/1000</f>
        <v>8477.4500000000007</v>
      </c>
      <c r="E32" s="45" t="s">
        <v>6</v>
      </c>
      <c r="G32" s="118" t="s">
        <v>9</v>
      </c>
      <c r="H32" s="118"/>
      <c r="I32" s="118"/>
      <c r="J32" s="136">
        <f>G145</f>
        <v>1350</v>
      </c>
      <c r="K32" s="136"/>
      <c r="L32" s="20" t="s">
        <v>23</v>
      </c>
      <c r="N32" s="18"/>
    </row>
    <row r="33" spans="1:12" x14ac:dyDescent="0.25">
      <c r="A33" s="2"/>
      <c r="B33" s="50" t="s">
        <v>10</v>
      </c>
      <c r="C33" s="44"/>
      <c r="D33" s="95">
        <f>L96/1000</f>
        <v>0</v>
      </c>
      <c r="E33" s="45" t="s">
        <v>6</v>
      </c>
      <c r="G33" s="118" t="s">
        <v>11</v>
      </c>
      <c r="H33" s="118"/>
      <c r="I33" s="118"/>
      <c r="J33" s="135">
        <f>G146</f>
        <v>181.2</v>
      </c>
      <c r="K33" s="135"/>
      <c r="L33" s="20" t="s">
        <v>23</v>
      </c>
    </row>
    <row r="34" spans="1:12" x14ac:dyDescent="0.25">
      <c r="A34" s="2"/>
      <c r="B34" s="50" t="s">
        <v>12</v>
      </c>
      <c r="C34" s="44"/>
      <c r="D34" s="95">
        <f>L109/1000</f>
        <v>0</v>
      </c>
      <c r="E34" s="45" t="s">
        <v>6</v>
      </c>
    </row>
    <row r="35" spans="1:12" x14ac:dyDescent="0.25">
      <c r="A35" s="2"/>
      <c r="B35" s="50" t="s">
        <v>13</v>
      </c>
      <c r="C35" s="44"/>
      <c r="D35" s="95">
        <f>L111/1000</f>
        <v>0</v>
      </c>
      <c r="E35" s="45" t="s">
        <v>6</v>
      </c>
      <c r="G35" s="51"/>
      <c r="H35" s="18"/>
      <c r="I35" s="18"/>
      <c r="J35" s="18"/>
      <c r="K35" s="18"/>
      <c r="L35" s="18"/>
    </row>
    <row r="36" spans="1:12" x14ac:dyDescent="0.25">
      <c r="A36" s="2"/>
      <c r="B36" s="50"/>
      <c r="C36" s="44"/>
      <c r="D36" s="52"/>
      <c r="E36" s="45"/>
      <c r="G36" s="45"/>
      <c r="I36" s="53"/>
      <c r="J36" s="54"/>
      <c r="K36" s="55"/>
      <c r="L36" s="56"/>
    </row>
    <row r="37" spans="1:12" ht="21.75" customHeight="1" x14ac:dyDescent="0.25">
      <c r="A37" s="126" t="s">
        <v>14</v>
      </c>
      <c r="B37" s="130" t="s">
        <v>18</v>
      </c>
      <c r="C37" s="130" t="s">
        <v>15</v>
      </c>
      <c r="D37" s="130" t="s">
        <v>16</v>
      </c>
      <c r="E37" s="140" t="s">
        <v>17</v>
      </c>
      <c r="F37" s="141"/>
      <c r="G37" s="142"/>
      <c r="H37" s="137" t="s">
        <v>74</v>
      </c>
      <c r="I37" s="137"/>
      <c r="J37" s="137"/>
      <c r="K37" s="137"/>
      <c r="L37" s="137"/>
    </row>
    <row r="38" spans="1:12" ht="104.25" customHeight="1" x14ac:dyDescent="0.25">
      <c r="A38" s="127"/>
      <c r="B38" s="131"/>
      <c r="C38" s="131"/>
      <c r="D38" s="131"/>
      <c r="E38" s="77" t="s">
        <v>20</v>
      </c>
      <c r="F38" s="77" t="s">
        <v>22</v>
      </c>
      <c r="G38" s="77" t="s">
        <v>21</v>
      </c>
      <c r="H38" s="78" t="s">
        <v>99</v>
      </c>
      <c r="I38" s="78" t="s">
        <v>59</v>
      </c>
      <c r="J38" s="78" t="s">
        <v>100</v>
      </c>
      <c r="K38" s="58" t="s">
        <v>22</v>
      </c>
      <c r="L38" s="78" t="s">
        <v>60</v>
      </c>
    </row>
    <row r="39" spans="1:12" x14ac:dyDescent="0.25">
      <c r="A39" s="57">
        <v>1</v>
      </c>
      <c r="B39" s="58">
        <v>2</v>
      </c>
      <c r="C39" s="58">
        <v>3</v>
      </c>
      <c r="D39" s="59">
        <v>4</v>
      </c>
      <c r="E39" s="59">
        <v>5</v>
      </c>
      <c r="F39" s="59">
        <v>6</v>
      </c>
      <c r="G39" s="59">
        <v>7</v>
      </c>
      <c r="H39" s="60">
        <v>8</v>
      </c>
      <c r="I39" s="60">
        <v>9</v>
      </c>
      <c r="J39" s="60">
        <v>10</v>
      </c>
      <c r="K39" s="60">
        <v>11</v>
      </c>
      <c r="L39" s="60">
        <v>12</v>
      </c>
    </row>
    <row r="40" spans="1:12" s="13" customFormat="1" x14ac:dyDescent="0.2">
      <c r="A40" s="19"/>
      <c r="B40" s="70"/>
      <c r="C40" s="138" t="s">
        <v>135</v>
      </c>
      <c r="D40" s="138"/>
      <c r="E40" s="138"/>
      <c r="F40" s="138"/>
      <c r="G40" s="138"/>
      <c r="H40" s="138"/>
      <c r="I40" s="138"/>
      <c r="J40" s="138"/>
      <c r="K40" s="138"/>
      <c r="L40" s="138"/>
    </row>
    <row r="41" spans="1:12" s="13" customFormat="1" ht="18" customHeight="1" x14ac:dyDescent="0.2">
      <c r="A41" s="19"/>
      <c r="B41" s="70"/>
      <c r="C41" s="139" t="s">
        <v>128</v>
      </c>
      <c r="D41" s="139"/>
      <c r="E41" s="139"/>
      <c r="F41" s="139"/>
      <c r="G41" s="139"/>
      <c r="H41" s="139"/>
      <c r="I41" s="74"/>
      <c r="J41" s="97"/>
      <c r="K41" s="74"/>
      <c r="L41" s="74"/>
    </row>
    <row r="42" spans="1:12" s="13" customFormat="1" x14ac:dyDescent="0.2">
      <c r="A42" s="61" t="s">
        <v>26</v>
      </c>
      <c r="B42" s="70" t="s">
        <v>107</v>
      </c>
      <c r="C42" s="70" t="s">
        <v>108</v>
      </c>
      <c r="D42" s="79" t="s">
        <v>109</v>
      </c>
      <c r="E42" s="81">
        <v>10</v>
      </c>
      <c r="F42" s="25"/>
      <c r="G42" s="28">
        <f>E42</f>
        <v>10</v>
      </c>
      <c r="I42" s="21"/>
      <c r="J42" s="21"/>
      <c r="K42" s="30"/>
      <c r="L42" s="21"/>
    </row>
    <row r="43" spans="1:12" s="13" customFormat="1" x14ac:dyDescent="0.2">
      <c r="A43" s="19"/>
      <c r="B43" s="62">
        <v>1</v>
      </c>
      <c r="C43" s="98" t="s">
        <v>61</v>
      </c>
      <c r="D43" s="9" t="s">
        <v>23</v>
      </c>
      <c r="E43" s="63"/>
      <c r="F43" s="25"/>
      <c r="G43" s="29">
        <f>G44</f>
        <v>1350</v>
      </c>
      <c r="H43" s="14"/>
      <c r="I43" s="14"/>
      <c r="J43" s="14"/>
      <c r="K43" s="25"/>
      <c r="L43" s="21">
        <f>L44</f>
        <v>536679</v>
      </c>
    </row>
    <row r="44" spans="1:12" s="13" customFormat="1" x14ac:dyDescent="0.2">
      <c r="A44" s="19"/>
      <c r="B44" s="62" t="s">
        <v>64</v>
      </c>
      <c r="C44" s="99" t="s">
        <v>110</v>
      </c>
      <c r="D44" s="9" t="s">
        <v>23</v>
      </c>
      <c r="E44" s="28">
        <v>135</v>
      </c>
      <c r="F44" s="31"/>
      <c r="G44" s="28">
        <f>E44*G42</f>
        <v>1350</v>
      </c>
      <c r="H44" s="14"/>
      <c r="I44" s="16"/>
      <c r="J44" s="16">
        <v>397.54</v>
      </c>
      <c r="K44" s="31"/>
      <c r="L44" s="16">
        <f>J44*G44</f>
        <v>536679</v>
      </c>
    </row>
    <row r="45" spans="1:12" s="13" customFormat="1" x14ac:dyDescent="0.2">
      <c r="A45" s="19"/>
      <c r="B45" s="62">
        <v>2</v>
      </c>
      <c r="C45" s="70" t="s">
        <v>27</v>
      </c>
      <c r="E45" s="63"/>
      <c r="F45" s="31"/>
      <c r="G45" s="63"/>
      <c r="H45" s="16"/>
      <c r="I45" s="16"/>
      <c r="J45" s="16"/>
      <c r="K45" s="31"/>
      <c r="L45" s="17">
        <f>L47+L49+L50</f>
        <v>170592.8</v>
      </c>
    </row>
    <row r="46" spans="1:12" s="13" customFormat="1" x14ac:dyDescent="0.2">
      <c r="A46" s="19"/>
      <c r="B46" s="62"/>
      <c r="C46" s="69" t="s">
        <v>58</v>
      </c>
      <c r="D46" s="33" t="s">
        <v>23</v>
      </c>
      <c r="E46" s="64"/>
      <c r="F46" s="34"/>
      <c r="G46" s="68">
        <f>G48+G51</f>
        <v>181.2</v>
      </c>
      <c r="H46" s="16"/>
      <c r="I46" s="16"/>
      <c r="J46" s="16"/>
      <c r="K46" s="31"/>
      <c r="L46" s="17">
        <f>L48+L51</f>
        <v>118756.46</v>
      </c>
    </row>
    <row r="47" spans="1:12" s="13" customFormat="1" x14ac:dyDescent="0.2">
      <c r="A47" s="19"/>
      <c r="B47" s="84" t="s">
        <v>54</v>
      </c>
      <c r="C47" s="80" t="s">
        <v>55</v>
      </c>
      <c r="D47" s="79" t="s">
        <v>111</v>
      </c>
      <c r="E47" s="88">
        <v>18</v>
      </c>
      <c r="F47" s="79"/>
      <c r="G47" s="88">
        <f>G42*E47</f>
        <v>180</v>
      </c>
      <c r="H47" s="86"/>
      <c r="I47" s="79"/>
      <c r="J47" s="16">
        <v>940.05</v>
      </c>
      <c r="K47" s="31"/>
      <c r="L47" s="16">
        <f>J47*G47</f>
        <v>169209</v>
      </c>
    </row>
    <row r="48" spans="1:12" s="13" customFormat="1" x14ac:dyDescent="0.2">
      <c r="A48" s="19"/>
      <c r="B48" s="84" t="s">
        <v>65</v>
      </c>
      <c r="C48" s="80" t="s">
        <v>112</v>
      </c>
      <c r="D48" s="79" t="s">
        <v>23</v>
      </c>
      <c r="E48" s="88">
        <v>18</v>
      </c>
      <c r="F48" s="79"/>
      <c r="G48" s="88">
        <f>G42*E48</f>
        <v>180</v>
      </c>
      <c r="H48" s="79"/>
      <c r="I48" s="79"/>
      <c r="J48" s="16">
        <v>656.5</v>
      </c>
      <c r="K48" s="31"/>
      <c r="L48" s="16">
        <f>J48*G48</f>
        <v>118170</v>
      </c>
    </row>
    <row r="49" spans="1:12" s="13" customFormat="1" x14ac:dyDescent="0.2">
      <c r="A49" s="19"/>
      <c r="B49" s="84" t="s">
        <v>113</v>
      </c>
      <c r="C49" s="80" t="s">
        <v>114</v>
      </c>
      <c r="D49" s="79" t="s">
        <v>111</v>
      </c>
      <c r="E49" s="87">
        <v>5.93</v>
      </c>
      <c r="F49" s="79"/>
      <c r="G49" s="87">
        <f>G42*E49</f>
        <v>59.3</v>
      </c>
      <c r="H49" s="87">
        <v>8.5399999999999991</v>
      </c>
      <c r="I49" s="87">
        <v>1.34</v>
      </c>
      <c r="J49" s="16">
        <f>H49*I49</f>
        <v>11.44</v>
      </c>
      <c r="K49" s="31"/>
      <c r="L49" s="16">
        <f t="shared" ref="L49:L51" si="0">J49*G49</f>
        <v>678.39</v>
      </c>
    </row>
    <row r="50" spans="1:12" s="13" customFormat="1" ht="18.75" customHeight="1" x14ac:dyDescent="0.2">
      <c r="A50" s="19"/>
      <c r="B50" s="84" t="s">
        <v>70</v>
      </c>
      <c r="C50" s="80" t="s">
        <v>69</v>
      </c>
      <c r="D50" s="79" t="s">
        <v>111</v>
      </c>
      <c r="E50" s="87">
        <v>0.12</v>
      </c>
      <c r="F50" s="79"/>
      <c r="G50" s="87">
        <f>G42*E50</f>
        <v>1.2</v>
      </c>
      <c r="H50" s="87">
        <v>477.92</v>
      </c>
      <c r="I50" s="87">
        <v>1.23</v>
      </c>
      <c r="J50" s="16">
        <f>H50*I50</f>
        <v>587.84</v>
      </c>
      <c r="K50" s="31"/>
      <c r="L50" s="16">
        <f t="shared" si="0"/>
        <v>705.41</v>
      </c>
    </row>
    <row r="51" spans="1:12" s="13" customFormat="1" x14ac:dyDescent="0.2">
      <c r="A51" s="19"/>
      <c r="B51" s="84" t="s">
        <v>66</v>
      </c>
      <c r="C51" s="80" t="s">
        <v>115</v>
      </c>
      <c r="D51" s="79" t="s">
        <v>23</v>
      </c>
      <c r="E51" s="87">
        <v>0.12</v>
      </c>
      <c r="F51" s="79"/>
      <c r="G51" s="87">
        <f>G42*E51</f>
        <v>1.2</v>
      </c>
      <c r="H51" s="84"/>
      <c r="I51" s="84"/>
      <c r="J51" s="16">
        <v>488.72</v>
      </c>
      <c r="K51" s="31"/>
      <c r="L51" s="16">
        <f t="shared" si="0"/>
        <v>586.46</v>
      </c>
    </row>
    <row r="52" spans="1:12" s="13" customFormat="1" x14ac:dyDescent="0.2">
      <c r="A52" s="19"/>
      <c r="B52" s="62">
        <v>4</v>
      </c>
      <c r="C52" s="70" t="s">
        <v>28</v>
      </c>
      <c r="E52" s="63"/>
      <c r="F52" s="31"/>
      <c r="G52" s="32"/>
      <c r="H52" s="16"/>
      <c r="I52" s="16"/>
      <c r="J52" s="16"/>
      <c r="K52" s="31"/>
      <c r="L52" s="17">
        <f>L53+L54+L55</f>
        <v>38599.879999999997</v>
      </c>
    </row>
    <row r="53" spans="1:12" s="13" customFormat="1" x14ac:dyDescent="0.2">
      <c r="A53" s="19"/>
      <c r="B53" s="62" t="s">
        <v>56</v>
      </c>
      <c r="C53" s="98" t="s">
        <v>57</v>
      </c>
      <c r="D53" s="9" t="s">
        <v>36</v>
      </c>
      <c r="E53" s="63">
        <v>1.75</v>
      </c>
      <c r="F53" s="31"/>
      <c r="G53" s="66">
        <f>E53*$G$42</f>
        <v>17.5</v>
      </c>
      <c r="H53" s="16">
        <v>35.71</v>
      </c>
      <c r="I53" s="96">
        <v>1.2</v>
      </c>
      <c r="J53" s="16">
        <f>I53*H53</f>
        <v>42.85</v>
      </c>
      <c r="K53" s="31"/>
      <c r="L53" s="16">
        <f>J53*G53</f>
        <v>749.88</v>
      </c>
    </row>
    <row r="54" spans="1:12" s="13" customFormat="1" x14ac:dyDescent="0.2">
      <c r="A54" s="19"/>
      <c r="B54" s="91" t="s">
        <v>116</v>
      </c>
      <c r="C54" s="92" t="s">
        <v>117</v>
      </c>
      <c r="D54" s="9" t="s">
        <v>37</v>
      </c>
      <c r="E54" s="29">
        <v>250</v>
      </c>
      <c r="F54" s="25"/>
      <c r="G54" s="29">
        <f>E54*$G$42</f>
        <v>2500</v>
      </c>
      <c r="H54" s="105">
        <v>12.83</v>
      </c>
      <c r="I54" s="105">
        <v>1.18</v>
      </c>
      <c r="J54" s="16">
        <f>I54*H54</f>
        <v>15.14</v>
      </c>
      <c r="K54" s="31"/>
      <c r="L54" s="16">
        <f>J54*G54</f>
        <v>37850</v>
      </c>
    </row>
    <row r="55" spans="1:12" s="13" customFormat="1" x14ac:dyDescent="0.2">
      <c r="A55" s="19"/>
      <c r="B55" s="91" t="s">
        <v>118</v>
      </c>
      <c r="C55" s="92" t="s">
        <v>119</v>
      </c>
      <c r="D55" s="9" t="s">
        <v>36</v>
      </c>
      <c r="E55" s="29">
        <v>102</v>
      </c>
      <c r="F55" s="31"/>
      <c r="G55" s="29">
        <f>E55*$G$42</f>
        <v>1020</v>
      </c>
      <c r="H55" s="16"/>
      <c r="I55" s="16"/>
      <c r="J55" s="16"/>
      <c r="K55" s="31"/>
      <c r="L55" s="16"/>
    </row>
    <row r="56" spans="1:12" s="13" customFormat="1" x14ac:dyDescent="0.2">
      <c r="A56" s="19"/>
      <c r="B56" s="62"/>
      <c r="C56" s="11" t="s">
        <v>62</v>
      </c>
      <c r="D56" s="10"/>
      <c r="E56" s="67"/>
      <c r="F56" s="26"/>
      <c r="G56" s="67"/>
      <c r="H56" s="5"/>
      <c r="I56" s="5"/>
      <c r="J56" s="5"/>
      <c r="K56" s="26"/>
      <c r="L56" s="7">
        <f>L43+L45+L46+L52</f>
        <v>864628.14</v>
      </c>
    </row>
    <row r="57" spans="1:12" s="13" customFormat="1" x14ac:dyDescent="0.2">
      <c r="A57" s="61" t="s">
        <v>124</v>
      </c>
      <c r="B57" s="91" t="s">
        <v>129</v>
      </c>
      <c r="C57" s="92" t="s">
        <v>130</v>
      </c>
      <c r="D57" s="9" t="s">
        <v>36</v>
      </c>
      <c r="E57" s="28">
        <v>102</v>
      </c>
      <c r="F57" s="28"/>
      <c r="G57" s="28">
        <f>G42*E57</f>
        <v>1020</v>
      </c>
      <c r="H57" s="32"/>
      <c r="I57" s="32"/>
      <c r="J57" s="16">
        <f>6278.46</f>
        <v>6278.46</v>
      </c>
      <c r="K57" s="106">
        <f>1+(0.4-0.2)/0.2*(1% /100%)+ (0.6-0.4)/0.2*(1.5%/100%)</f>
        <v>1.0249999999999999</v>
      </c>
      <c r="L57" s="16">
        <f>J57*G57*K57</f>
        <v>6564129.9299999997</v>
      </c>
    </row>
    <row r="58" spans="1:12" s="13" customFormat="1" x14ac:dyDescent="0.2">
      <c r="A58" s="61"/>
      <c r="B58" s="107" t="s">
        <v>131</v>
      </c>
      <c r="C58" s="108" t="s">
        <v>132</v>
      </c>
      <c r="D58" s="9"/>
      <c r="E58" s="32"/>
      <c r="F58" s="31"/>
      <c r="G58" s="32"/>
      <c r="H58" s="15"/>
      <c r="I58" s="89"/>
      <c r="J58" s="16"/>
      <c r="K58" s="90"/>
      <c r="L58" s="16"/>
    </row>
    <row r="59" spans="1:12" s="13" customFormat="1" x14ac:dyDescent="0.2">
      <c r="A59" s="61"/>
      <c r="B59" s="107"/>
      <c r="C59" s="108" t="s">
        <v>138</v>
      </c>
      <c r="D59" s="9"/>
      <c r="E59" s="32"/>
      <c r="F59" s="31"/>
      <c r="G59" s="32"/>
      <c r="H59" s="15"/>
      <c r="I59" s="89"/>
      <c r="J59" s="16"/>
      <c r="K59" s="90"/>
      <c r="L59" s="16"/>
    </row>
    <row r="60" spans="1:12" s="13" customFormat="1" x14ac:dyDescent="0.2">
      <c r="A60" s="19"/>
      <c r="B60" s="62"/>
      <c r="C60" s="98" t="s">
        <v>29</v>
      </c>
      <c r="E60" s="32"/>
      <c r="F60" s="31"/>
      <c r="G60" s="32"/>
      <c r="H60" s="16"/>
      <c r="I60" s="16"/>
      <c r="J60" s="16"/>
      <c r="K60" s="31"/>
      <c r="L60" s="16">
        <f>L44+L46</f>
        <v>655435.46</v>
      </c>
    </row>
    <row r="61" spans="1:12" s="13" customFormat="1" ht="31.5" x14ac:dyDescent="0.2">
      <c r="A61" s="19"/>
      <c r="B61" s="91" t="s">
        <v>120</v>
      </c>
      <c r="C61" s="92" t="s">
        <v>122</v>
      </c>
      <c r="D61" s="9" t="s">
        <v>30</v>
      </c>
      <c r="E61" s="28">
        <v>102</v>
      </c>
      <c r="F61" s="28"/>
      <c r="G61" s="28">
        <v>102</v>
      </c>
      <c r="H61" s="16"/>
      <c r="I61" s="16"/>
      <c r="J61" s="16"/>
      <c r="K61" s="31"/>
      <c r="L61" s="16">
        <f>G61*L60/100</f>
        <v>668544.17000000004</v>
      </c>
    </row>
    <row r="62" spans="1:12" s="13" customFormat="1" ht="31.5" x14ac:dyDescent="0.2">
      <c r="A62" s="19"/>
      <c r="B62" s="91" t="s">
        <v>121</v>
      </c>
      <c r="C62" s="92" t="s">
        <v>123</v>
      </c>
      <c r="D62" s="9" t="s">
        <v>30</v>
      </c>
      <c r="E62" s="28">
        <v>58</v>
      </c>
      <c r="F62" s="28"/>
      <c r="G62" s="28">
        <v>58</v>
      </c>
      <c r="H62" s="16"/>
      <c r="I62" s="16"/>
      <c r="J62" s="16"/>
      <c r="K62" s="31"/>
      <c r="L62" s="16">
        <f>L60*G62/100</f>
        <v>380152.57</v>
      </c>
    </row>
    <row r="63" spans="1:12" s="13" customFormat="1" x14ac:dyDescent="0.2">
      <c r="A63" s="4"/>
      <c r="B63" s="4"/>
      <c r="C63" s="11" t="s">
        <v>31</v>
      </c>
      <c r="D63" s="10"/>
      <c r="E63" s="67"/>
      <c r="F63" s="26"/>
      <c r="G63" s="67"/>
      <c r="H63" s="6"/>
      <c r="I63" s="6"/>
      <c r="J63" s="22">
        <f>L63/E42</f>
        <v>847745.48</v>
      </c>
      <c r="K63" s="26"/>
      <c r="L63" s="7">
        <f>L56+L57+L61+L62</f>
        <v>8477454.8100000005</v>
      </c>
    </row>
    <row r="64" spans="1:12" s="13" customFormat="1" x14ac:dyDescent="0.2">
      <c r="A64" s="23"/>
      <c r="B64" s="71"/>
      <c r="C64" s="114" t="s">
        <v>136</v>
      </c>
      <c r="D64" s="115"/>
      <c r="E64" s="115"/>
      <c r="F64" s="115"/>
      <c r="G64" s="115"/>
      <c r="H64" s="21"/>
      <c r="I64" s="12"/>
      <c r="J64" s="17"/>
      <c r="K64" s="30"/>
      <c r="L64" s="21">
        <f>L66+L67+L68+L69</f>
        <v>7428758.0700000003</v>
      </c>
    </row>
    <row r="65" spans="1:14" s="13" customFormat="1" x14ac:dyDescent="0.2">
      <c r="A65" s="19"/>
      <c r="B65" s="70"/>
      <c r="C65" s="116" t="s">
        <v>32</v>
      </c>
      <c r="D65" s="117"/>
      <c r="E65" s="117"/>
      <c r="F65" s="117"/>
      <c r="G65" s="117"/>
      <c r="H65" s="14"/>
      <c r="J65" s="14"/>
      <c r="K65" s="25"/>
      <c r="L65" s="14"/>
    </row>
    <row r="66" spans="1:14" s="13" customFormat="1" x14ac:dyDescent="0.2">
      <c r="A66" s="19"/>
      <c r="B66" s="70"/>
      <c r="C66" s="112" t="s">
        <v>33</v>
      </c>
      <c r="D66" s="113"/>
      <c r="E66" s="113"/>
      <c r="F66" s="113"/>
      <c r="G66" s="113"/>
      <c r="H66" s="14"/>
      <c r="J66" s="16"/>
      <c r="K66" s="25"/>
      <c r="L66" s="16">
        <f>L43</f>
        <v>536679</v>
      </c>
      <c r="N66" s="14"/>
    </row>
    <row r="67" spans="1:14" s="13" customFormat="1" x14ac:dyDescent="0.2">
      <c r="A67" s="19"/>
      <c r="B67" s="70"/>
      <c r="C67" s="112" t="s">
        <v>34</v>
      </c>
      <c r="D67" s="113"/>
      <c r="E67" s="113"/>
      <c r="F67" s="113"/>
      <c r="G67" s="113"/>
      <c r="H67" s="14"/>
      <c r="J67" s="16"/>
      <c r="K67" s="25"/>
      <c r="L67" s="16">
        <f>L45</f>
        <v>170592.8</v>
      </c>
      <c r="N67" s="14"/>
    </row>
    <row r="68" spans="1:14" s="13" customFormat="1" x14ac:dyDescent="0.2">
      <c r="A68" s="19"/>
      <c r="B68" s="70"/>
      <c r="C68" s="112" t="s">
        <v>46</v>
      </c>
      <c r="D68" s="113"/>
      <c r="E68" s="113"/>
      <c r="F68" s="113"/>
      <c r="G68" s="113"/>
      <c r="H68" s="14"/>
      <c r="J68" s="16"/>
      <c r="K68" s="25"/>
      <c r="L68" s="14">
        <f>L46</f>
        <v>118756.46</v>
      </c>
      <c r="N68" s="14"/>
    </row>
    <row r="69" spans="1:14" s="13" customFormat="1" x14ac:dyDescent="0.2">
      <c r="A69" s="19"/>
      <c r="B69" s="70"/>
      <c r="C69" s="112" t="s">
        <v>35</v>
      </c>
      <c r="D69" s="113"/>
      <c r="E69" s="113"/>
      <c r="F69" s="113"/>
      <c r="G69" s="113"/>
      <c r="H69" s="14"/>
      <c r="J69" s="16"/>
      <c r="K69" s="25"/>
      <c r="L69" s="16">
        <f>L52+L57</f>
        <v>6602729.8099999996</v>
      </c>
      <c r="N69" s="14"/>
    </row>
    <row r="70" spans="1:14" s="13" customFormat="1" x14ac:dyDescent="0.2">
      <c r="A70" s="19"/>
      <c r="B70" s="70"/>
      <c r="C70" s="112" t="s">
        <v>39</v>
      </c>
      <c r="D70" s="113"/>
      <c r="E70" s="113"/>
      <c r="F70" s="113"/>
      <c r="G70" s="113"/>
      <c r="H70" s="14"/>
      <c r="J70" s="16"/>
      <c r="K70" s="25"/>
      <c r="L70" s="16"/>
      <c r="N70" s="14"/>
    </row>
    <row r="71" spans="1:14" s="13" customFormat="1" x14ac:dyDescent="0.2">
      <c r="A71" s="19"/>
      <c r="B71" s="70"/>
      <c r="C71" s="112" t="s">
        <v>84</v>
      </c>
      <c r="D71" s="113"/>
      <c r="E71" s="113"/>
      <c r="F71" s="113"/>
      <c r="G71" s="113"/>
      <c r="H71" s="14"/>
      <c r="J71" s="16"/>
      <c r="K71" s="25"/>
      <c r="L71" s="14">
        <f>L60</f>
        <v>655435.46</v>
      </c>
      <c r="N71" s="14"/>
    </row>
    <row r="72" spans="1:14" s="13" customFormat="1" x14ac:dyDescent="0.2">
      <c r="A72" s="19"/>
      <c r="B72" s="70"/>
      <c r="C72" s="112" t="s">
        <v>47</v>
      </c>
      <c r="D72" s="113"/>
      <c r="E72" s="113"/>
      <c r="F72" s="113"/>
      <c r="G72" s="113"/>
      <c r="H72" s="14"/>
      <c r="J72" s="16"/>
      <c r="K72" s="25"/>
      <c r="L72" s="14">
        <f>L61</f>
        <v>668544.17000000004</v>
      </c>
      <c r="N72" s="14"/>
    </row>
    <row r="73" spans="1:14" s="13" customFormat="1" x14ac:dyDescent="0.2">
      <c r="A73" s="19"/>
      <c r="B73" s="70"/>
      <c r="C73" s="112" t="s">
        <v>48</v>
      </c>
      <c r="D73" s="113"/>
      <c r="E73" s="113"/>
      <c r="F73" s="113"/>
      <c r="G73" s="113"/>
      <c r="H73" s="14"/>
      <c r="J73" s="16"/>
      <c r="K73" s="25"/>
      <c r="L73" s="14">
        <f>L62</f>
        <v>380152.57</v>
      </c>
      <c r="N73" s="14"/>
    </row>
    <row r="74" spans="1:14" s="13" customFormat="1" x14ac:dyDescent="0.2">
      <c r="A74" s="19"/>
      <c r="B74" s="70"/>
      <c r="C74" s="112" t="s">
        <v>49</v>
      </c>
      <c r="D74" s="113"/>
      <c r="E74" s="113"/>
      <c r="F74" s="113"/>
      <c r="G74" s="113"/>
      <c r="H74" s="14"/>
      <c r="J74" s="16"/>
      <c r="K74" s="25"/>
      <c r="L74" s="14"/>
      <c r="N74" s="14"/>
    </row>
    <row r="75" spans="1:14" s="13" customFormat="1" x14ac:dyDescent="0.2">
      <c r="A75" s="19"/>
      <c r="B75" s="70"/>
      <c r="C75" s="112" t="s">
        <v>50</v>
      </c>
      <c r="D75" s="113"/>
      <c r="E75" s="113"/>
      <c r="F75" s="113"/>
      <c r="G75" s="113"/>
      <c r="H75" s="14"/>
      <c r="J75" s="16"/>
      <c r="K75" s="25"/>
      <c r="L75" s="14"/>
      <c r="N75" s="14"/>
    </row>
    <row r="76" spans="1:14" s="13" customFormat="1" x14ac:dyDescent="0.2">
      <c r="A76" s="19"/>
      <c r="B76" s="70"/>
      <c r="C76" s="114" t="s">
        <v>139</v>
      </c>
      <c r="D76" s="115"/>
      <c r="E76" s="115"/>
      <c r="F76" s="115"/>
      <c r="G76" s="115"/>
      <c r="H76" s="14"/>
      <c r="J76" s="17"/>
      <c r="K76" s="25"/>
      <c r="L76" s="21">
        <f>L64+L72+L73+L74+L75</f>
        <v>8477454.8100000005</v>
      </c>
      <c r="N76" s="14"/>
    </row>
    <row r="77" spans="1:14" s="13" customFormat="1" x14ac:dyDescent="0.2">
      <c r="A77" s="19"/>
      <c r="B77" s="70"/>
      <c r="C77" s="116" t="s">
        <v>85</v>
      </c>
      <c r="D77" s="117"/>
      <c r="E77" s="117"/>
      <c r="F77" s="117"/>
      <c r="G77" s="117"/>
      <c r="H77" s="14"/>
      <c r="J77" s="14"/>
      <c r="K77" s="25"/>
      <c r="L77" s="14"/>
    </row>
    <row r="78" spans="1:14" s="13" customFormat="1" ht="15.75" customHeight="1" x14ac:dyDescent="0.2">
      <c r="A78" s="19"/>
      <c r="B78" s="70"/>
      <c r="C78" s="112" t="s">
        <v>51</v>
      </c>
      <c r="D78" s="113"/>
      <c r="E78" s="113"/>
      <c r="F78" s="113"/>
      <c r="G78" s="113"/>
      <c r="H78" s="14"/>
      <c r="J78" s="16"/>
      <c r="K78" s="25"/>
      <c r="L78" s="16"/>
    </row>
    <row r="79" spans="1:14" s="13" customFormat="1" ht="15.75" customHeight="1" x14ac:dyDescent="0.2">
      <c r="A79" s="19"/>
      <c r="B79" s="70"/>
      <c r="C79" s="112" t="s">
        <v>52</v>
      </c>
      <c r="D79" s="113"/>
      <c r="E79" s="113"/>
      <c r="F79" s="113"/>
      <c r="G79" s="113"/>
      <c r="H79" s="14"/>
      <c r="J79" s="16"/>
      <c r="K79" s="25"/>
      <c r="L79" s="16"/>
    </row>
    <row r="80" spans="1:14" s="13" customFormat="1" ht="15.75" customHeight="1" x14ac:dyDescent="0.2">
      <c r="A80" s="19"/>
      <c r="B80" s="70"/>
      <c r="C80" s="13" t="s">
        <v>67</v>
      </c>
      <c r="E80" s="25"/>
      <c r="F80" s="25"/>
      <c r="G80" s="29">
        <f>G43</f>
        <v>1350</v>
      </c>
      <c r="H80" s="14"/>
      <c r="I80" s="14"/>
      <c r="J80" s="14"/>
      <c r="K80" s="25"/>
      <c r="L80" s="14"/>
    </row>
    <row r="81" spans="1:12" s="13" customFormat="1" ht="15.75" customHeight="1" x14ac:dyDescent="0.2">
      <c r="A81" s="100"/>
      <c r="B81" s="101"/>
      <c r="C81" s="102" t="s">
        <v>68</v>
      </c>
      <c r="D81" s="102"/>
      <c r="E81" s="103"/>
      <c r="F81" s="103"/>
      <c r="G81" s="110">
        <f>G46</f>
        <v>181.2</v>
      </c>
      <c r="H81" s="104"/>
      <c r="I81" s="104"/>
      <c r="J81" s="104"/>
      <c r="K81" s="103"/>
      <c r="L81" s="104"/>
    </row>
    <row r="82" spans="1:12" s="13" customFormat="1" ht="15.75" customHeight="1" x14ac:dyDescent="0.2">
      <c r="A82" s="19"/>
      <c r="B82" s="70"/>
      <c r="C82" s="12" t="s">
        <v>133</v>
      </c>
      <c r="E82" s="25"/>
      <c r="F82" s="25"/>
      <c r="G82" s="65"/>
      <c r="H82" s="14"/>
      <c r="I82" s="14"/>
      <c r="J82" s="14"/>
      <c r="K82" s="25"/>
      <c r="L82" s="14"/>
    </row>
    <row r="83" spans="1:12" s="13" customFormat="1" ht="15.75" customHeight="1" x14ac:dyDescent="0.2">
      <c r="A83" s="19"/>
      <c r="B83" s="70"/>
      <c r="C83" s="12" t="s">
        <v>73</v>
      </c>
      <c r="E83" s="25"/>
      <c r="F83" s="25"/>
      <c r="G83" s="25"/>
      <c r="H83" s="14"/>
      <c r="I83" s="14"/>
      <c r="J83" s="14"/>
      <c r="L83" s="14">
        <f>L85+L93+L94</f>
        <v>8477454.8100000005</v>
      </c>
    </row>
    <row r="84" spans="1:12" s="13" customFormat="1" ht="15.75" customHeight="1" x14ac:dyDescent="0.2">
      <c r="A84" s="19"/>
      <c r="B84" s="70"/>
      <c r="C84" s="69" t="s">
        <v>86</v>
      </c>
      <c r="E84" s="25"/>
      <c r="F84" s="25"/>
      <c r="G84" s="25"/>
      <c r="H84" s="14"/>
      <c r="I84" s="14"/>
      <c r="J84" s="14"/>
      <c r="L84" s="14"/>
    </row>
    <row r="85" spans="1:12" s="13" customFormat="1" ht="15.75" customHeight="1" x14ac:dyDescent="0.2">
      <c r="A85" s="19"/>
      <c r="B85" s="70"/>
      <c r="C85" s="70" t="s">
        <v>87</v>
      </c>
      <c r="E85" s="25"/>
      <c r="F85" s="25"/>
      <c r="G85" s="25"/>
      <c r="H85" s="14"/>
      <c r="I85" s="14"/>
      <c r="J85" s="14"/>
      <c r="L85" s="14">
        <f>L87+L88+L89+L90+L91</f>
        <v>7428758.0700000003</v>
      </c>
    </row>
    <row r="86" spans="1:12" s="13" customFormat="1" ht="15.75" customHeight="1" x14ac:dyDescent="0.2">
      <c r="A86" s="19"/>
      <c r="B86" s="70"/>
      <c r="C86" s="69" t="s">
        <v>32</v>
      </c>
      <c r="E86" s="25"/>
      <c r="F86" s="25"/>
      <c r="G86" s="25"/>
      <c r="H86" s="14"/>
      <c r="I86" s="14"/>
      <c r="J86" s="14"/>
      <c r="L86" s="14"/>
    </row>
    <row r="87" spans="1:12" s="13" customFormat="1" ht="15.75" customHeight="1" x14ac:dyDescent="0.2">
      <c r="A87" s="19"/>
      <c r="B87" s="70"/>
      <c r="C87" s="70" t="s">
        <v>33</v>
      </c>
      <c r="E87" s="25"/>
      <c r="F87" s="25"/>
      <c r="G87" s="25"/>
      <c r="H87" s="14"/>
      <c r="I87" s="14"/>
      <c r="J87" s="14"/>
      <c r="L87" s="14">
        <f>L43</f>
        <v>536679</v>
      </c>
    </row>
    <row r="88" spans="1:12" s="13" customFormat="1" ht="15.75" customHeight="1" x14ac:dyDescent="0.2">
      <c r="A88" s="19"/>
      <c r="B88" s="70"/>
      <c r="C88" s="70" t="s">
        <v>34</v>
      </c>
      <c r="E88" s="25"/>
      <c r="F88" s="25"/>
      <c r="G88" s="25"/>
      <c r="H88" s="14"/>
      <c r="I88" s="14"/>
      <c r="J88" s="14"/>
      <c r="L88" s="14">
        <f>L45</f>
        <v>170592.8</v>
      </c>
    </row>
    <row r="89" spans="1:12" s="13" customFormat="1" ht="15.75" customHeight="1" x14ac:dyDescent="0.2">
      <c r="A89" s="19"/>
      <c r="B89" s="70"/>
      <c r="C89" s="109" t="s">
        <v>46</v>
      </c>
      <c r="E89" s="25"/>
      <c r="F89" s="25"/>
      <c r="G89" s="25"/>
      <c r="H89" s="14"/>
      <c r="I89" s="14"/>
      <c r="J89" s="14"/>
      <c r="L89" s="14">
        <f>L46</f>
        <v>118756.46</v>
      </c>
    </row>
    <row r="90" spans="1:12" s="13" customFormat="1" ht="15.75" customHeight="1" x14ac:dyDescent="0.2">
      <c r="A90" s="19"/>
      <c r="B90" s="70"/>
      <c r="C90" s="109" t="s">
        <v>35</v>
      </c>
      <c r="E90" s="25"/>
      <c r="F90" s="25"/>
      <c r="G90" s="25"/>
      <c r="H90" s="14"/>
      <c r="I90" s="14"/>
      <c r="J90" s="14"/>
      <c r="L90" s="14">
        <f>L53+L54+L57</f>
        <v>6602729.8099999996</v>
      </c>
    </row>
    <row r="91" spans="1:12" s="13" customFormat="1" ht="15.75" customHeight="1" x14ac:dyDescent="0.2">
      <c r="A91" s="19"/>
      <c r="B91" s="70"/>
      <c r="C91" s="13" t="s">
        <v>39</v>
      </c>
      <c r="E91" s="25"/>
      <c r="F91" s="25"/>
      <c r="G91" s="25"/>
      <c r="H91" s="14"/>
      <c r="I91" s="14"/>
      <c r="J91" s="14"/>
      <c r="L91" s="14">
        <v>0</v>
      </c>
    </row>
    <row r="92" spans="1:12" s="13" customFormat="1" ht="15.75" customHeight="1" x14ac:dyDescent="0.2">
      <c r="A92" s="19"/>
      <c r="B92" s="70"/>
      <c r="C92" s="13" t="s">
        <v>88</v>
      </c>
      <c r="E92" s="25"/>
      <c r="F92" s="25"/>
      <c r="G92" s="25"/>
      <c r="H92" s="14"/>
      <c r="I92" s="14"/>
      <c r="J92" s="14"/>
      <c r="L92" s="14">
        <f>L60</f>
        <v>655435.46</v>
      </c>
    </row>
    <row r="93" spans="1:12" s="13" customFormat="1" ht="15.75" customHeight="1" x14ac:dyDescent="0.2">
      <c r="A93" s="19"/>
      <c r="B93" s="70"/>
      <c r="C93" s="13" t="s">
        <v>89</v>
      </c>
      <c r="E93" s="25"/>
      <c r="F93" s="25"/>
      <c r="G93" s="25"/>
      <c r="H93" s="14"/>
      <c r="I93" s="14"/>
      <c r="J93" s="14"/>
      <c r="L93" s="14">
        <f>L61</f>
        <v>668544.17000000004</v>
      </c>
    </row>
    <row r="94" spans="1:12" s="13" customFormat="1" ht="15.75" customHeight="1" x14ac:dyDescent="0.2">
      <c r="A94" s="19"/>
      <c r="B94" s="70"/>
      <c r="C94" s="13" t="s">
        <v>90</v>
      </c>
      <c r="E94" s="25"/>
      <c r="F94" s="25"/>
      <c r="G94" s="25"/>
      <c r="H94" s="14"/>
      <c r="I94" s="14"/>
      <c r="J94" s="14"/>
      <c r="L94" s="14">
        <f>L62</f>
        <v>380152.57</v>
      </c>
    </row>
    <row r="95" spans="1:12" s="13" customFormat="1" ht="15.75" customHeight="1" x14ac:dyDescent="0.2">
      <c r="A95" s="19"/>
      <c r="B95" s="70"/>
      <c r="E95" s="25"/>
      <c r="F95" s="25"/>
      <c r="G95" s="25"/>
      <c r="H95" s="14"/>
      <c r="I95" s="14"/>
      <c r="J95" s="14"/>
      <c r="L95" s="14"/>
    </row>
    <row r="96" spans="1:12" s="13" customFormat="1" ht="15.75" customHeight="1" x14ac:dyDescent="0.2">
      <c r="A96" s="19"/>
      <c r="B96" s="70"/>
      <c r="C96" s="12" t="s">
        <v>105</v>
      </c>
      <c r="E96" s="25"/>
      <c r="F96" s="25"/>
      <c r="G96" s="25"/>
      <c r="H96" s="14"/>
      <c r="I96" s="14"/>
      <c r="J96" s="14"/>
      <c r="L96" s="14"/>
    </row>
    <row r="97" spans="1:12" s="13" customFormat="1" ht="15.75" customHeight="1" x14ac:dyDescent="0.2">
      <c r="A97" s="19"/>
      <c r="B97" s="70"/>
      <c r="C97" s="69" t="s">
        <v>86</v>
      </c>
      <c r="E97" s="25"/>
      <c r="F97" s="25"/>
      <c r="G97" s="25"/>
      <c r="H97" s="14"/>
      <c r="I97" s="14"/>
      <c r="J97" s="14"/>
      <c r="L97" s="14"/>
    </row>
    <row r="98" spans="1:12" s="13" customFormat="1" ht="15.75" customHeight="1" x14ac:dyDescent="0.2">
      <c r="A98" s="19"/>
      <c r="B98" s="70"/>
      <c r="C98" s="70" t="s">
        <v>87</v>
      </c>
      <c r="E98" s="25"/>
      <c r="F98" s="25"/>
      <c r="G98" s="25"/>
      <c r="H98" s="14"/>
      <c r="I98" s="14"/>
      <c r="J98" s="14"/>
      <c r="L98" s="14"/>
    </row>
    <row r="99" spans="1:12" s="13" customFormat="1" ht="15.75" customHeight="1" x14ac:dyDescent="0.2">
      <c r="A99" s="19"/>
      <c r="B99" s="70"/>
      <c r="C99" s="69" t="s">
        <v>32</v>
      </c>
      <c r="E99" s="25"/>
      <c r="F99" s="25"/>
      <c r="G99" s="25"/>
      <c r="H99" s="14"/>
      <c r="I99" s="14"/>
      <c r="J99" s="14"/>
      <c r="L99" s="14"/>
    </row>
    <row r="100" spans="1:12" s="13" customFormat="1" ht="15.75" customHeight="1" x14ac:dyDescent="0.2">
      <c r="A100" s="19"/>
      <c r="B100" s="70"/>
      <c r="C100" s="70" t="s">
        <v>33</v>
      </c>
      <c r="E100" s="25"/>
      <c r="F100" s="25"/>
      <c r="G100" s="25"/>
      <c r="H100" s="14"/>
      <c r="I100" s="14"/>
      <c r="J100" s="14"/>
      <c r="L100" s="14"/>
    </row>
    <row r="101" spans="1:12" s="13" customFormat="1" ht="15.75" customHeight="1" x14ac:dyDescent="0.2">
      <c r="A101" s="19"/>
      <c r="B101" s="70"/>
      <c r="C101" s="70" t="s">
        <v>34</v>
      </c>
      <c r="E101" s="25"/>
      <c r="F101" s="25"/>
      <c r="G101" s="25"/>
      <c r="H101" s="14"/>
      <c r="I101" s="14"/>
      <c r="J101" s="14"/>
      <c r="L101" s="14"/>
    </row>
    <row r="102" spans="1:12" s="13" customFormat="1" ht="15.75" customHeight="1" x14ac:dyDescent="0.2">
      <c r="A102" s="19"/>
      <c r="B102" s="70"/>
      <c r="C102" s="70" t="s">
        <v>46</v>
      </c>
      <c r="E102" s="25"/>
      <c r="F102" s="25"/>
      <c r="G102" s="25"/>
      <c r="H102" s="14"/>
      <c r="I102" s="14"/>
      <c r="J102" s="14"/>
      <c r="L102" s="14"/>
    </row>
    <row r="103" spans="1:12" s="13" customFormat="1" ht="15.75" customHeight="1" x14ac:dyDescent="0.2">
      <c r="A103" s="19"/>
      <c r="B103" s="70"/>
      <c r="C103" s="70" t="s">
        <v>35</v>
      </c>
      <c r="E103" s="25"/>
      <c r="F103" s="25"/>
      <c r="G103" s="25"/>
      <c r="H103" s="14"/>
      <c r="I103" s="14"/>
      <c r="J103" s="14"/>
      <c r="L103" s="14"/>
    </row>
    <row r="104" spans="1:12" s="13" customFormat="1" ht="15.75" customHeight="1" x14ac:dyDescent="0.2">
      <c r="A104" s="19"/>
      <c r="B104" s="70"/>
      <c r="C104" s="13" t="s">
        <v>39</v>
      </c>
      <c r="E104" s="25"/>
      <c r="F104" s="25"/>
      <c r="G104" s="25"/>
      <c r="H104" s="14"/>
      <c r="I104" s="14"/>
      <c r="J104" s="14"/>
      <c r="L104" s="14"/>
    </row>
    <row r="105" spans="1:12" s="13" customFormat="1" ht="15.75" customHeight="1" x14ac:dyDescent="0.2">
      <c r="A105" s="19"/>
      <c r="B105" s="70"/>
      <c r="C105" s="13" t="s">
        <v>88</v>
      </c>
      <c r="E105" s="25"/>
      <c r="F105" s="25"/>
      <c r="G105" s="25"/>
      <c r="H105" s="14"/>
      <c r="I105" s="14"/>
      <c r="J105" s="14"/>
      <c r="L105" s="14"/>
    </row>
    <row r="106" spans="1:12" s="13" customFormat="1" ht="15.75" customHeight="1" x14ac:dyDescent="0.2">
      <c r="A106" s="19"/>
      <c r="B106" s="70"/>
      <c r="C106" s="13" t="s">
        <v>89</v>
      </c>
      <c r="E106" s="25"/>
      <c r="F106" s="25"/>
      <c r="G106" s="25"/>
      <c r="H106" s="14"/>
      <c r="I106" s="14"/>
      <c r="J106" s="14"/>
      <c r="L106" s="14"/>
    </row>
    <row r="107" spans="1:12" s="13" customFormat="1" ht="15.75" customHeight="1" x14ac:dyDescent="0.2">
      <c r="A107" s="19"/>
      <c r="B107" s="70"/>
      <c r="C107" s="13" t="s">
        <v>90</v>
      </c>
      <c r="E107" s="25"/>
      <c r="F107" s="25"/>
      <c r="G107" s="25"/>
      <c r="H107" s="14"/>
      <c r="I107" s="14"/>
      <c r="J107" s="14"/>
      <c r="L107" s="14"/>
    </row>
    <row r="108" spans="1:12" s="13" customFormat="1" ht="15.75" customHeight="1" x14ac:dyDescent="0.2">
      <c r="A108" s="19"/>
      <c r="B108" s="70"/>
      <c r="E108" s="25"/>
      <c r="F108" s="25"/>
      <c r="G108" s="25"/>
      <c r="H108" s="14"/>
      <c r="I108" s="14"/>
      <c r="J108" s="14"/>
      <c r="L108" s="14"/>
    </row>
    <row r="109" spans="1:12" s="13" customFormat="1" ht="15.75" customHeight="1" x14ac:dyDescent="0.2">
      <c r="A109" s="19"/>
      <c r="B109" s="70"/>
      <c r="C109" s="12" t="s">
        <v>42</v>
      </c>
      <c r="E109" s="25"/>
      <c r="F109" s="25"/>
      <c r="G109" s="25"/>
      <c r="H109" s="14"/>
      <c r="I109" s="14"/>
      <c r="J109" s="14"/>
      <c r="L109" s="14"/>
    </row>
    <row r="110" spans="1:12" s="13" customFormat="1" ht="15.75" customHeight="1" x14ac:dyDescent="0.2">
      <c r="A110" s="19"/>
      <c r="B110" s="70"/>
      <c r="E110" s="25"/>
      <c r="F110" s="25"/>
      <c r="G110" s="25"/>
      <c r="H110" s="14"/>
      <c r="I110" s="14"/>
      <c r="J110" s="14"/>
      <c r="L110" s="14"/>
    </row>
    <row r="111" spans="1:12" s="13" customFormat="1" ht="15.75" customHeight="1" x14ac:dyDescent="0.2">
      <c r="A111" s="19"/>
      <c r="B111" s="70"/>
      <c r="C111" s="12" t="s">
        <v>43</v>
      </c>
      <c r="E111" s="25"/>
      <c r="F111" s="25"/>
      <c r="G111" s="25"/>
      <c r="H111" s="14"/>
      <c r="I111" s="14"/>
      <c r="J111" s="14"/>
      <c r="L111" s="14"/>
    </row>
    <row r="112" spans="1:12" s="13" customFormat="1" ht="15.75" customHeight="1" x14ac:dyDescent="0.2">
      <c r="A112" s="19"/>
      <c r="B112" s="70"/>
      <c r="C112" s="24" t="s">
        <v>86</v>
      </c>
      <c r="E112" s="25"/>
      <c r="F112" s="25"/>
      <c r="G112" s="25"/>
      <c r="H112" s="14"/>
      <c r="I112" s="14"/>
      <c r="J112" s="14"/>
      <c r="L112" s="14"/>
    </row>
    <row r="113" spans="1:14" s="13" customFormat="1" ht="15.75" customHeight="1" x14ac:dyDescent="0.2">
      <c r="A113" s="19"/>
      <c r="B113" s="70"/>
      <c r="C113" s="70" t="s">
        <v>101</v>
      </c>
      <c r="E113" s="25"/>
      <c r="F113" s="25"/>
      <c r="G113" s="25"/>
      <c r="H113" s="14"/>
      <c r="I113" s="14"/>
      <c r="J113" s="14"/>
      <c r="L113" s="14"/>
    </row>
    <row r="114" spans="1:14" s="13" customFormat="1" ht="15.75" customHeight="1" x14ac:dyDescent="0.2">
      <c r="A114" s="19"/>
      <c r="B114" s="70"/>
      <c r="C114" s="70" t="s">
        <v>102</v>
      </c>
      <c r="E114" s="25"/>
      <c r="F114" s="25"/>
      <c r="G114" s="25"/>
      <c r="H114" s="14"/>
      <c r="I114" s="14"/>
      <c r="J114" s="14"/>
      <c r="L114" s="14"/>
    </row>
    <row r="115" spans="1:14" s="13" customFormat="1" ht="15.75" customHeight="1" x14ac:dyDescent="0.2">
      <c r="A115" s="19"/>
      <c r="B115" s="70"/>
      <c r="C115" s="24" t="s">
        <v>91</v>
      </c>
      <c r="E115" s="25"/>
      <c r="F115" s="25"/>
      <c r="G115" s="25"/>
      <c r="H115" s="14"/>
      <c r="I115" s="14"/>
      <c r="J115" s="14"/>
      <c r="L115" s="14"/>
    </row>
    <row r="116" spans="1:14" s="13" customFormat="1" ht="15.75" customHeight="1" x14ac:dyDescent="0.2">
      <c r="A116" s="19"/>
      <c r="B116" s="70"/>
      <c r="C116" s="13" t="s">
        <v>92</v>
      </c>
      <c r="E116" s="25"/>
      <c r="F116" s="25"/>
      <c r="G116" s="25"/>
      <c r="H116" s="14"/>
      <c r="I116" s="14"/>
      <c r="J116" s="14"/>
      <c r="L116" s="14"/>
    </row>
    <row r="117" spans="1:14" s="13" customFormat="1" ht="15.75" customHeight="1" x14ac:dyDescent="0.2">
      <c r="A117" s="19"/>
      <c r="B117" s="70"/>
      <c r="C117" s="24" t="s">
        <v>32</v>
      </c>
      <c r="E117" s="25"/>
      <c r="F117" s="25"/>
      <c r="G117" s="25"/>
      <c r="H117" s="14"/>
      <c r="I117" s="14"/>
      <c r="J117" s="14"/>
      <c r="L117" s="14"/>
    </row>
    <row r="118" spans="1:14" s="13" customFormat="1" ht="15.75" customHeight="1" x14ac:dyDescent="0.2">
      <c r="A118" s="19"/>
      <c r="B118" s="70"/>
      <c r="C118" s="13" t="s">
        <v>33</v>
      </c>
      <c r="E118" s="25"/>
      <c r="F118" s="25"/>
      <c r="G118" s="25"/>
      <c r="H118" s="14"/>
      <c r="I118" s="14"/>
      <c r="J118" s="14"/>
      <c r="L118" s="14"/>
    </row>
    <row r="119" spans="1:14" s="13" customFormat="1" ht="15.75" customHeight="1" x14ac:dyDescent="0.2">
      <c r="A119" s="19"/>
      <c r="B119" s="70"/>
      <c r="C119" s="70" t="s">
        <v>34</v>
      </c>
      <c r="E119" s="25"/>
      <c r="F119" s="25"/>
      <c r="G119" s="25"/>
      <c r="H119" s="14"/>
      <c r="I119" s="14"/>
      <c r="J119" s="14"/>
      <c r="L119" s="14"/>
    </row>
    <row r="120" spans="1:14" s="13" customFormat="1" ht="15.75" customHeight="1" x14ac:dyDescent="0.2">
      <c r="A120" s="19"/>
      <c r="B120" s="70"/>
      <c r="C120" s="70" t="s">
        <v>46</v>
      </c>
      <c r="E120" s="25"/>
      <c r="F120" s="25"/>
      <c r="G120" s="25"/>
      <c r="H120" s="14"/>
      <c r="I120" s="14"/>
      <c r="J120" s="14"/>
      <c r="L120" s="14"/>
    </row>
    <row r="121" spans="1:14" s="13" customFormat="1" ht="15.75" customHeight="1" x14ac:dyDescent="0.2">
      <c r="A121" s="19"/>
      <c r="B121" s="70"/>
      <c r="C121" s="70" t="s">
        <v>35</v>
      </c>
      <c r="E121" s="25"/>
      <c r="F121" s="25"/>
      <c r="G121" s="25"/>
      <c r="H121" s="14"/>
      <c r="I121" s="14"/>
      <c r="J121" s="14"/>
      <c r="L121" s="14"/>
    </row>
    <row r="122" spans="1:14" s="13" customFormat="1" ht="15.75" customHeight="1" x14ac:dyDescent="0.2">
      <c r="A122" s="19"/>
      <c r="B122" s="70"/>
      <c r="C122" s="13" t="s">
        <v>39</v>
      </c>
      <c r="E122" s="25"/>
      <c r="F122" s="25"/>
      <c r="G122" s="25"/>
      <c r="H122" s="14"/>
      <c r="I122" s="14"/>
      <c r="J122" s="14"/>
      <c r="L122" s="14"/>
    </row>
    <row r="123" spans="1:14" s="13" customFormat="1" ht="15.75" customHeight="1" x14ac:dyDescent="0.2">
      <c r="A123" s="19"/>
      <c r="B123" s="70"/>
      <c r="C123" s="13" t="s">
        <v>88</v>
      </c>
      <c r="E123" s="25"/>
      <c r="F123" s="25"/>
      <c r="G123" s="25"/>
      <c r="H123" s="14"/>
      <c r="I123" s="14"/>
      <c r="J123" s="14"/>
      <c r="L123" s="14"/>
    </row>
    <row r="124" spans="1:14" s="13" customFormat="1" ht="15.75" customHeight="1" x14ac:dyDescent="0.2">
      <c r="A124" s="19"/>
      <c r="B124" s="70"/>
      <c r="C124" s="13" t="s">
        <v>89</v>
      </c>
      <c r="E124" s="25"/>
      <c r="F124" s="25"/>
      <c r="G124" s="25"/>
      <c r="H124" s="14"/>
      <c r="I124" s="14"/>
      <c r="J124" s="14"/>
      <c r="L124" s="14"/>
    </row>
    <row r="125" spans="1:14" s="13" customFormat="1" ht="15.75" customHeight="1" x14ac:dyDescent="0.2">
      <c r="A125" s="19"/>
      <c r="B125" s="70"/>
      <c r="C125" s="13" t="s">
        <v>90</v>
      </c>
      <c r="E125" s="25"/>
      <c r="F125" s="25"/>
      <c r="G125" s="25"/>
      <c r="H125" s="14"/>
      <c r="I125" s="14"/>
      <c r="J125" s="14"/>
      <c r="L125" s="14"/>
    </row>
    <row r="126" spans="1:14" s="13" customFormat="1" ht="15.75" customHeight="1" x14ac:dyDescent="0.2">
      <c r="A126" s="19"/>
      <c r="B126" s="70"/>
      <c r="E126" s="25"/>
      <c r="F126" s="25"/>
      <c r="G126" s="25"/>
      <c r="H126" s="14"/>
      <c r="I126" s="14"/>
      <c r="J126" s="14"/>
      <c r="L126" s="14"/>
    </row>
    <row r="127" spans="1:14" s="13" customFormat="1" x14ac:dyDescent="0.2">
      <c r="B127" s="70"/>
      <c r="C127" s="114" t="s">
        <v>38</v>
      </c>
      <c r="D127" s="115"/>
      <c r="E127" s="115"/>
      <c r="F127" s="115"/>
      <c r="G127" s="115"/>
      <c r="H127" s="14"/>
      <c r="J127" s="14"/>
      <c r="L127" s="14">
        <f>L129+L137+L138+L139+L140</f>
        <v>8477454.8100000005</v>
      </c>
      <c r="M127" s="14"/>
      <c r="N127" s="63"/>
    </row>
    <row r="128" spans="1:14" s="13" customFormat="1" x14ac:dyDescent="0.2">
      <c r="B128" s="70"/>
      <c r="C128" s="24" t="s">
        <v>86</v>
      </c>
      <c r="D128" s="82"/>
      <c r="E128" s="30"/>
      <c r="F128" s="30"/>
      <c r="G128" s="30"/>
      <c r="H128" s="14"/>
      <c r="J128" s="14"/>
      <c r="L128" s="14"/>
      <c r="N128" s="63"/>
    </row>
    <row r="129" spans="1:14" s="13" customFormat="1" x14ac:dyDescent="0.2">
      <c r="B129" s="70"/>
      <c r="C129" s="112" t="s">
        <v>63</v>
      </c>
      <c r="D129" s="113"/>
      <c r="E129" s="113"/>
      <c r="F129" s="113"/>
      <c r="G129" s="113"/>
      <c r="H129" s="14"/>
      <c r="I129" s="14"/>
      <c r="J129" s="17"/>
      <c r="K129" s="83"/>
      <c r="L129" s="17">
        <f>L131+L132+L133+L134+L135</f>
        <v>7428758.0700000003</v>
      </c>
      <c r="N129" s="63"/>
    </row>
    <row r="130" spans="1:14" s="13" customFormat="1" x14ac:dyDescent="0.2">
      <c r="B130" s="70"/>
      <c r="C130" s="116" t="s">
        <v>32</v>
      </c>
      <c r="D130" s="117"/>
      <c r="E130" s="117"/>
      <c r="F130" s="117"/>
      <c r="G130" s="117"/>
      <c r="H130" s="14"/>
      <c r="I130" s="14"/>
      <c r="J130" s="83"/>
      <c r="K130" s="83"/>
      <c r="L130" s="14"/>
      <c r="N130" s="63"/>
    </row>
    <row r="131" spans="1:14" s="13" customFormat="1" x14ac:dyDescent="0.2">
      <c r="B131" s="70"/>
      <c r="C131" s="112" t="s">
        <v>33</v>
      </c>
      <c r="D131" s="113"/>
      <c r="E131" s="113"/>
      <c r="F131" s="113"/>
      <c r="G131" s="113"/>
      <c r="H131" s="14"/>
      <c r="I131" s="14"/>
      <c r="J131" s="16"/>
      <c r="K131" s="15"/>
      <c r="L131" s="16">
        <f t="shared" ref="L131:L136" si="1">L87+L100+L118</f>
        <v>536679</v>
      </c>
      <c r="N131" s="63"/>
    </row>
    <row r="132" spans="1:14" s="13" customFormat="1" x14ac:dyDescent="0.2">
      <c r="B132" s="70"/>
      <c r="C132" s="112" t="s">
        <v>34</v>
      </c>
      <c r="D132" s="113"/>
      <c r="E132" s="113"/>
      <c r="F132" s="113"/>
      <c r="G132" s="113"/>
      <c r="H132" s="14"/>
      <c r="I132" s="14"/>
      <c r="J132" s="16"/>
      <c r="K132" s="15"/>
      <c r="L132" s="16">
        <f t="shared" si="1"/>
        <v>170592.8</v>
      </c>
      <c r="N132" s="63"/>
    </row>
    <row r="133" spans="1:14" s="13" customFormat="1" x14ac:dyDescent="0.2">
      <c r="B133" s="70"/>
      <c r="C133" s="112" t="s">
        <v>46</v>
      </c>
      <c r="D133" s="113"/>
      <c r="E133" s="113"/>
      <c r="F133" s="113"/>
      <c r="G133" s="113"/>
      <c r="H133" s="14"/>
      <c r="I133" s="14"/>
      <c r="J133" s="16"/>
      <c r="K133" s="83"/>
      <c r="L133" s="16">
        <f t="shared" si="1"/>
        <v>118756.46</v>
      </c>
      <c r="N133" s="63"/>
    </row>
    <row r="134" spans="1:14" s="13" customFormat="1" x14ac:dyDescent="0.2">
      <c r="B134" s="70"/>
      <c r="C134" s="112" t="s">
        <v>35</v>
      </c>
      <c r="D134" s="113"/>
      <c r="E134" s="113"/>
      <c r="F134" s="113"/>
      <c r="G134" s="113"/>
      <c r="H134" s="14"/>
      <c r="I134" s="14"/>
      <c r="J134" s="16"/>
      <c r="K134" s="15"/>
      <c r="L134" s="16">
        <f t="shared" si="1"/>
        <v>6602729.8099999996</v>
      </c>
      <c r="N134" s="63"/>
    </row>
    <row r="135" spans="1:14" s="13" customFormat="1" x14ac:dyDescent="0.2">
      <c r="B135" s="70"/>
      <c r="C135" s="13" t="s">
        <v>39</v>
      </c>
      <c r="D135" s="83"/>
      <c r="E135" s="25"/>
      <c r="F135" s="25"/>
      <c r="G135" s="25"/>
      <c r="H135" s="14"/>
      <c r="I135" s="14"/>
      <c r="J135" s="16"/>
      <c r="K135" s="15"/>
      <c r="L135" s="16">
        <f t="shared" si="1"/>
        <v>0</v>
      </c>
      <c r="N135" s="63"/>
    </row>
    <row r="136" spans="1:14" s="13" customFormat="1" x14ac:dyDescent="0.2">
      <c r="A136" s="19"/>
      <c r="B136" s="70"/>
      <c r="C136" s="13" t="s">
        <v>93</v>
      </c>
      <c r="D136" s="83"/>
      <c r="E136" s="25"/>
      <c r="F136" s="25"/>
      <c r="G136" s="25"/>
      <c r="H136" s="14"/>
      <c r="I136" s="14"/>
      <c r="J136" s="16"/>
      <c r="K136" s="83"/>
      <c r="L136" s="16">
        <f t="shared" si="1"/>
        <v>655435.46</v>
      </c>
      <c r="N136" s="63"/>
    </row>
    <row r="137" spans="1:14" s="13" customFormat="1" x14ac:dyDescent="0.2">
      <c r="A137" s="19"/>
      <c r="B137" s="70"/>
      <c r="C137" s="13" t="s">
        <v>40</v>
      </c>
      <c r="D137" s="83"/>
      <c r="E137" s="25"/>
      <c r="F137" s="25"/>
      <c r="G137" s="25"/>
      <c r="H137" s="14"/>
      <c r="I137" s="14"/>
      <c r="J137" s="16"/>
      <c r="K137" s="83"/>
      <c r="L137" s="16">
        <f t="shared" ref="L137" si="2">L93+L106+L124</f>
        <v>668544.17000000004</v>
      </c>
      <c r="N137" s="63"/>
    </row>
    <row r="138" spans="1:14" s="13" customFormat="1" x14ac:dyDescent="0.2">
      <c r="B138" s="70"/>
      <c r="C138" s="13" t="s">
        <v>41</v>
      </c>
      <c r="D138" s="83"/>
      <c r="E138" s="25"/>
      <c r="F138" s="25"/>
      <c r="G138" s="25"/>
      <c r="H138" s="14"/>
      <c r="I138" s="14"/>
      <c r="J138" s="16"/>
      <c r="K138" s="83"/>
      <c r="L138" s="16">
        <f>L94+L107+L125</f>
        <v>380152.57</v>
      </c>
      <c r="N138" s="63"/>
    </row>
    <row r="139" spans="1:14" s="13" customFormat="1" x14ac:dyDescent="0.2">
      <c r="B139" s="70"/>
      <c r="C139" s="13" t="s">
        <v>95</v>
      </c>
      <c r="D139" s="83"/>
      <c r="E139" s="25"/>
      <c r="F139" s="25"/>
      <c r="G139" s="25"/>
      <c r="H139" s="14"/>
      <c r="I139" s="14"/>
      <c r="J139" s="16"/>
      <c r="K139" s="15"/>
      <c r="L139" s="16">
        <f>L109</f>
        <v>0</v>
      </c>
      <c r="N139" s="63"/>
    </row>
    <row r="140" spans="1:14" s="13" customFormat="1" x14ac:dyDescent="0.2">
      <c r="B140" s="70"/>
      <c r="C140" s="13" t="s">
        <v>96</v>
      </c>
      <c r="D140" s="83"/>
      <c r="E140" s="25"/>
      <c r="F140" s="25"/>
      <c r="G140" s="25"/>
      <c r="H140" s="14"/>
      <c r="I140" s="14"/>
      <c r="J140" s="16"/>
      <c r="K140" s="15"/>
      <c r="L140" s="17"/>
      <c r="N140" s="63"/>
    </row>
    <row r="141" spans="1:14" s="13" customFormat="1" x14ac:dyDescent="0.2">
      <c r="B141" s="70"/>
      <c r="D141" s="83"/>
      <c r="E141" s="25"/>
      <c r="F141" s="25"/>
      <c r="G141" s="25"/>
      <c r="H141" s="14"/>
      <c r="I141" s="14"/>
      <c r="J141" s="16"/>
      <c r="K141" s="15"/>
      <c r="L141" s="17"/>
      <c r="N141" s="63"/>
    </row>
    <row r="142" spans="1:14" s="13" customFormat="1" x14ac:dyDescent="0.2">
      <c r="B142" s="70"/>
      <c r="C142" s="12" t="s">
        <v>94</v>
      </c>
      <c r="D142" s="82"/>
      <c r="E142" s="30"/>
      <c r="F142" s="30"/>
      <c r="G142" s="30"/>
      <c r="H142" s="14"/>
      <c r="I142" s="14"/>
      <c r="J142" s="17"/>
      <c r="K142" s="83"/>
      <c r="L142" s="14"/>
      <c r="N142" s="63"/>
    </row>
    <row r="143" spans="1:14" s="13" customFormat="1" x14ac:dyDescent="0.2">
      <c r="B143" s="70"/>
      <c r="C143" s="13" t="s">
        <v>51</v>
      </c>
      <c r="D143" s="83"/>
      <c r="E143" s="25"/>
      <c r="F143" s="25"/>
      <c r="G143" s="25"/>
      <c r="H143" s="14"/>
      <c r="J143" s="16"/>
      <c r="K143" s="83"/>
      <c r="L143" s="16">
        <f>L78</f>
        <v>0</v>
      </c>
      <c r="N143" s="63"/>
    </row>
    <row r="144" spans="1:14" s="13" customFormat="1" x14ac:dyDescent="0.2">
      <c r="B144" s="70"/>
      <c r="C144" s="13" t="s">
        <v>53</v>
      </c>
      <c r="D144" s="83"/>
      <c r="E144" s="25"/>
      <c r="F144" s="25"/>
      <c r="G144" s="25"/>
      <c r="H144" s="14"/>
      <c r="J144" s="16"/>
      <c r="K144" s="83"/>
      <c r="L144" s="16"/>
    </row>
    <row r="145" spans="1:14" s="13" customFormat="1" x14ac:dyDescent="0.2">
      <c r="B145" s="70"/>
      <c r="C145" s="13" t="s">
        <v>67</v>
      </c>
      <c r="E145" s="25"/>
      <c r="F145" s="25"/>
      <c r="G145" s="29">
        <f>G80</f>
        <v>1350</v>
      </c>
      <c r="H145" s="14"/>
      <c r="I145" s="14"/>
      <c r="J145" s="14"/>
      <c r="L145" s="14"/>
    </row>
    <row r="146" spans="1:14" s="13" customFormat="1" x14ac:dyDescent="0.2">
      <c r="B146" s="70"/>
      <c r="C146" s="13" t="s">
        <v>68</v>
      </c>
      <c r="E146" s="25"/>
      <c r="F146" s="25"/>
      <c r="G146" s="66">
        <f>G81</f>
        <v>181.2</v>
      </c>
      <c r="H146" s="14"/>
      <c r="I146" s="14"/>
      <c r="J146" s="14"/>
      <c r="L146" s="14"/>
    </row>
    <row r="147" spans="1:14" s="13" customFormat="1" x14ac:dyDescent="0.2">
      <c r="A147" s="19"/>
      <c r="B147" s="70"/>
      <c r="C147" s="70"/>
      <c r="E147" s="25"/>
      <c r="F147" s="25"/>
      <c r="G147" s="25"/>
      <c r="H147" s="14"/>
      <c r="I147" s="14"/>
      <c r="J147" s="14"/>
      <c r="L147" s="14"/>
      <c r="N147" s="14"/>
    </row>
    <row r="148" spans="1:14" s="13" customFormat="1" x14ac:dyDescent="0.2">
      <c r="A148" s="19"/>
      <c r="B148" s="70"/>
      <c r="C148" s="70"/>
      <c r="E148" s="25"/>
      <c r="F148" s="25"/>
      <c r="G148" s="25"/>
      <c r="H148" s="14"/>
      <c r="I148" s="14"/>
      <c r="J148" s="14"/>
      <c r="L148" s="14"/>
      <c r="N148" s="14"/>
    </row>
    <row r="149" spans="1:14" s="13" customFormat="1" ht="18" x14ac:dyDescent="0.2">
      <c r="A149" s="19"/>
      <c r="B149" s="132" t="s">
        <v>140</v>
      </c>
      <c r="C149" s="132"/>
      <c r="D149" s="132"/>
      <c r="E149" s="132"/>
      <c r="F149" s="132"/>
      <c r="G149" s="132"/>
      <c r="H149" s="132"/>
      <c r="I149" s="14"/>
      <c r="J149" s="14"/>
      <c r="L149" s="14"/>
      <c r="N149" s="14"/>
    </row>
    <row r="150" spans="1:14" s="13" customFormat="1" ht="18" x14ac:dyDescent="0.2">
      <c r="A150" s="19"/>
      <c r="B150" s="120"/>
      <c r="C150" s="120"/>
      <c r="D150" s="120"/>
      <c r="E150" s="120"/>
      <c r="F150" s="120"/>
      <c r="G150" s="120"/>
      <c r="H150" s="120"/>
      <c r="I150" s="14"/>
      <c r="J150" s="14"/>
      <c r="L150" s="14"/>
      <c r="N150" s="14"/>
    </row>
    <row r="151" spans="1:14" s="13" customFormat="1" x14ac:dyDescent="0.2">
      <c r="A151" s="19"/>
      <c r="B151" s="70"/>
      <c r="C151" s="70"/>
      <c r="E151" s="25"/>
      <c r="F151" s="25"/>
      <c r="G151" s="25"/>
      <c r="H151" s="14"/>
      <c r="I151" s="14"/>
      <c r="J151" s="14"/>
      <c r="L151" s="14"/>
      <c r="N151" s="14"/>
    </row>
    <row r="152" spans="1:14" s="13" customFormat="1" x14ac:dyDescent="0.2">
      <c r="A152" s="19"/>
      <c r="B152" s="70"/>
      <c r="C152" s="70"/>
      <c r="E152" s="25"/>
      <c r="F152" s="25"/>
      <c r="G152" s="25"/>
      <c r="H152" s="14"/>
      <c r="I152" s="14"/>
      <c r="J152" s="14"/>
      <c r="L152" s="14"/>
      <c r="N152" s="14"/>
    </row>
    <row r="153" spans="1:14" s="13" customFormat="1" x14ac:dyDescent="0.2">
      <c r="A153" s="19"/>
      <c r="B153" s="70"/>
      <c r="C153" s="70"/>
      <c r="E153" s="25"/>
      <c r="F153" s="25"/>
      <c r="G153" s="25"/>
      <c r="H153" s="14"/>
      <c r="I153" s="14"/>
      <c r="J153" s="14"/>
      <c r="L153" s="14"/>
      <c r="N153" s="14"/>
    </row>
    <row r="154" spans="1:14" s="13" customFormat="1" x14ac:dyDescent="0.2">
      <c r="A154" s="19"/>
      <c r="B154" s="70"/>
      <c r="C154" s="70"/>
      <c r="E154" s="25"/>
      <c r="F154" s="25"/>
      <c r="G154" s="25"/>
      <c r="H154" s="14"/>
      <c r="I154" s="14"/>
      <c r="J154" s="14"/>
      <c r="L154" s="14"/>
      <c r="N154" s="14"/>
    </row>
    <row r="155" spans="1:14" s="13" customFormat="1" x14ac:dyDescent="0.2">
      <c r="A155" s="19"/>
      <c r="B155" s="70"/>
      <c r="C155" s="70"/>
      <c r="E155" s="25"/>
      <c r="F155" s="25"/>
      <c r="G155" s="25"/>
      <c r="H155" s="14"/>
      <c r="I155" s="14"/>
      <c r="J155" s="14"/>
      <c r="L155" s="14"/>
      <c r="N155" s="14"/>
    </row>
    <row r="156" spans="1:14" s="13" customFormat="1" x14ac:dyDescent="0.2">
      <c r="A156" s="19"/>
      <c r="B156" s="70"/>
      <c r="C156" s="70"/>
      <c r="E156" s="25"/>
      <c r="F156" s="25"/>
      <c r="G156" s="25"/>
      <c r="H156" s="14"/>
      <c r="I156" s="14"/>
      <c r="J156" s="14"/>
      <c r="L156" s="14"/>
      <c r="N156" s="14"/>
    </row>
    <row r="157" spans="1:14" s="13" customFormat="1" x14ac:dyDescent="0.2">
      <c r="A157" s="19"/>
      <c r="B157" s="70"/>
      <c r="C157" s="70"/>
      <c r="E157" s="25"/>
      <c r="F157" s="25"/>
      <c r="G157" s="25"/>
      <c r="H157" s="14"/>
      <c r="I157" s="14"/>
      <c r="J157" s="14"/>
      <c r="L157" s="14"/>
      <c r="N157" s="14"/>
    </row>
    <row r="158" spans="1:14" s="13" customFormat="1" x14ac:dyDescent="0.2">
      <c r="A158" s="19"/>
      <c r="B158" s="70"/>
      <c r="C158" s="70"/>
      <c r="E158" s="25"/>
      <c r="F158" s="25"/>
      <c r="G158" s="25"/>
      <c r="H158" s="14"/>
      <c r="I158" s="14"/>
      <c r="J158" s="14"/>
      <c r="L158" s="14"/>
      <c r="N158" s="14"/>
    </row>
    <row r="159" spans="1:14" s="13" customFormat="1" x14ac:dyDescent="0.2">
      <c r="A159" s="19"/>
      <c r="B159" s="70"/>
      <c r="C159" s="70"/>
      <c r="E159" s="25"/>
      <c r="F159" s="25"/>
      <c r="G159" s="25"/>
      <c r="H159" s="14"/>
      <c r="I159" s="14"/>
      <c r="J159" s="14"/>
      <c r="L159" s="14"/>
      <c r="N159" s="14"/>
    </row>
    <row r="160" spans="1:14" s="13" customFormat="1" x14ac:dyDescent="0.2">
      <c r="A160" s="19"/>
      <c r="B160" s="70"/>
      <c r="C160" s="70"/>
      <c r="E160" s="25"/>
      <c r="F160" s="25"/>
      <c r="G160" s="25"/>
      <c r="H160" s="14"/>
      <c r="I160" s="14"/>
      <c r="J160" s="14"/>
      <c r="L160" s="14"/>
      <c r="N160" s="14"/>
    </row>
    <row r="161" spans="1:14" s="13" customFormat="1" x14ac:dyDescent="0.2">
      <c r="A161" s="19"/>
      <c r="B161" s="70"/>
      <c r="C161" s="70"/>
      <c r="E161" s="25"/>
      <c r="F161" s="25"/>
      <c r="G161" s="25"/>
      <c r="H161" s="14"/>
      <c r="I161" s="14"/>
      <c r="J161" s="14"/>
      <c r="L161" s="14"/>
      <c r="N161" s="14"/>
    </row>
    <row r="162" spans="1:14" s="13" customFormat="1" x14ac:dyDescent="0.2">
      <c r="A162" s="19"/>
      <c r="B162" s="70"/>
      <c r="C162" s="70"/>
      <c r="E162" s="25"/>
      <c r="F162" s="25"/>
      <c r="G162" s="25"/>
      <c r="H162" s="14"/>
      <c r="I162" s="14"/>
      <c r="J162" s="14"/>
      <c r="L162" s="14"/>
      <c r="N162" s="14"/>
    </row>
    <row r="163" spans="1:14" s="13" customFormat="1" x14ac:dyDescent="0.2">
      <c r="A163" s="19"/>
      <c r="B163" s="70"/>
      <c r="C163" s="70"/>
      <c r="E163" s="25"/>
      <c r="F163" s="25"/>
      <c r="G163" s="25"/>
      <c r="H163" s="14"/>
      <c r="I163" s="14"/>
      <c r="J163" s="14"/>
      <c r="L163" s="14"/>
      <c r="N163" s="14"/>
    </row>
    <row r="164" spans="1:14" s="13" customFormat="1" x14ac:dyDescent="0.2">
      <c r="A164" s="19"/>
      <c r="B164" s="70"/>
      <c r="C164" s="70"/>
      <c r="E164" s="25"/>
      <c r="F164" s="25"/>
      <c r="G164" s="25"/>
      <c r="H164" s="14"/>
      <c r="I164" s="14"/>
      <c r="J164" s="14"/>
      <c r="L164" s="14"/>
      <c r="N164" s="14"/>
    </row>
    <row r="165" spans="1:14" s="13" customFormat="1" x14ac:dyDescent="0.2">
      <c r="A165" s="19"/>
      <c r="B165" s="70"/>
      <c r="C165" s="70"/>
      <c r="E165" s="25"/>
      <c r="F165" s="25"/>
      <c r="G165" s="25"/>
      <c r="H165" s="14"/>
      <c r="I165" s="14"/>
      <c r="J165" s="14"/>
      <c r="L165" s="14"/>
      <c r="N165" s="14"/>
    </row>
    <row r="166" spans="1:14" s="13" customFormat="1" x14ac:dyDescent="0.2">
      <c r="A166" s="19"/>
      <c r="B166" s="70"/>
      <c r="C166" s="70"/>
      <c r="E166" s="25"/>
      <c r="F166" s="25"/>
      <c r="G166" s="25"/>
      <c r="H166" s="14"/>
      <c r="I166" s="14"/>
      <c r="J166" s="14"/>
      <c r="L166" s="14"/>
      <c r="N166" s="14"/>
    </row>
    <row r="167" spans="1:14" s="13" customFormat="1" x14ac:dyDescent="0.2">
      <c r="A167" s="19"/>
      <c r="B167" s="70"/>
      <c r="C167" s="70"/>
      <c r="E167" s="25"/>
      <c r="F167" s="25"/>
      <c r="G167" s="25"/>
      <c r="H167" s="14"/>
      <c r="I167" s="14"/>
      <c r="J167" s="14"/>
      <c r="L167" s="14"/>
      <c r="N167" s="14"/>
    </row>
    <row r="168" spans="1:14" s="13" customFormat="1" x14ac:dyDescent="0.2">
      <c r="A168" s="19"/>
      <c r="B168" s="70"/>
      <c r="C168" s="70"/>
      <c r="E168" s="25"/>
      <c r="F168" s="25"/>
      <c r="G168" s="25"/>
      <c r="H168" s="14"/>
      <c r="I168" s="14"/>
      <c r="J168" s="14"/>
      <c r="L168" s="14"/>
      <c r="N168" s="14"/>
    </row>
    <row r="169" spans="1:14" s="13" customFormat="1" x14ac:dyDescent="0.2">
      <c r="A169" s="19"/>
      <c r="B169" s="70"/>
      <c r="C169" s="70"/>
      <c r="E169" s="25"/>
      <c r="F169" s="25"/>
      <c r="G169" s="25"/>
      <c r="H169" s="14"/>
      <c r="I169" s="14"/>
      <c r="J169" s="14"/>
      <c r="L169" s="14"/>
      <c r="N169" s="14"/>
    </row>
    <row r="170" spans="1:14" s="13" customFormat="1" x14ac:dyDescent="0.2">
      <c r="A170" s="19"/>
      <c r="B170" s="70"/>
      <c r="C170" s="70"/>
      <c r="E170" s="25"/>
      <c r="F170" s="25"/>
      <c r="G170" s="25"/>
      <c r="H170" s="14"/>
      <c r="I170" s="14"/>
      <c r="J170" s="14"/>
      <c r="L170" s="14"/>
      <c r="N170" s="14"/>
    </row>
    <row r="171" spans="1:14" s="13" customFormat="1" x14ac:dyDescent="0.2">
      <c r="A171" s="19"/>
      <c r="B171" s="70"/>
      <c r="C171" s="70"/>
      <c r="E171" s="25"/>
      <c r="F171" s="25"/>
      <c r="G171" s="25"/>
      <c r="H171" s="14"/>
      <c r="I171" s="14"/>
      <c r="J171" s="14"/>
      <c r="L171" s="14"/>
      <c r="N171" s="14"/>
    </row>
    <row r="172" spans="1:14" s="13" customFormat="1" x14ac:dyDescent="0.2">
      <c r="A172" s="19"/>
      <c r="B172" s="70"/>
      <c r="C172" s="70"/>
      <c r="E172" s="25"/>
      <c r="F172" s="25"/>
      <c r="G172" s="25"/>
      <c r="H172" s="14"/>
      <c r="I172" s="14"/>
      <c r="J172" s="14"/>
      <c r="L172" s="14"/>
      <c r="N172" s="14"/>
    </row>
    <row r="173" spans="1:14" s="13" customFormat="1" x14ac:dyDescent="0.2">
      <c r="A173" s="19"/>
      <c r="B173" s="70"/>
      <c r="C173" s="70"/>
      <c r="E173" s="25"/>
      <c r="F173" s="25"/>
      <c r="G173" s="25"/>
      <c r="H173" s="14"/>
      <c r="I173" s="14"/>
      <c r="J173" s="14"/>
      <c r="L173" s="14"/>
      <c r="N173" s="14"/>
    </row>
    <row r="174" spans="1:14" s="13" customFormat="1" x14ac:dyDescent="0.2">
      <c r="A174" s="19"/>
      <c r="B174" s="70"/>
      <c r="C174" s="70"/>
      <c r="E174" s="25"/>
      <c r="F174" s="25"/>
      <c r="G174" s="25"/>
      <c r="H174" s="14"/>
      <c r="I174" s="14"/>
      <c r="J174" s="14"/>
      <c r="L174" s="14"/>
      <c r="N174" s="14"/>
    </row>
    <row r="175" spans="1:14" s="13" customFormat="1" x14ac:dyDescent="0.2">
      <c r="A175" s="19"/>
      <c r="B175" s="70"/>
      <c r="C175" s="70"/>
      <c r="E175" s="25"/>
      <c r="F175" s="25"/>
      <c r="G175" s="25"/>
      <c r="H175" s="14"/>
      <c r="I175" s="14"/>
      <c r="J175" s="14"/>
      <c r="L175" s="14"/>
      <c r="N175" s="14"/>
    </row>
    <row r="176" spans="1:14" s="13" customFormat="1" x14ac:dyDescent="0.2">
      <c r="A176" s="19"/>
      <c r="B176" s="70"/>
      <c r="C176" s="70"/>
      <c r="E176" s="25"/>
      <c r="F176" s="25"/>
      <c r="G176" s="25"/>
      <c r="H176" s="14"/>
      <c r="I176" s="14"/>
      <c r="J176" s="14"/>
      <c r="L176" s="14"/>
      <c r="N176" s="14"/>
    </row>
    <row r="177" spans="1:14" s="13" customFormat="1" x14ac:dyDescent="0.2">
      <c r="A177" s="19"/>
      <c r="B177" s="70"/>
      <c r="C177" s="70"/>
      <c r="E177" s="25"/>
      <c r="F177" s="25"/>
      <c r="G177" s="25"/>
      <c r="H177" s="14"/>
      <c r="I177" s="14"/>
      <c r="J177" s="14"/>
      <c r="L177" s="14"/>
      <c r="N177" s="14"/>
    </row>
    <row r="178" spans="1:14" s="13" customFormat="1" x14ac:dyDescent="0.2">
      <c r="A178" s="19"/>
      <c r="B178" s="70"/>
      <c r="C178" s="70"/>
      <c r="E178" s="25"/>
      <c r="F178" s="25"/>
      <c r="G178" s="25"/>
      <c r="H178" s="14"/>
      <c r="I178" s="14"/>
      <c r="J178" s="14"/>
      <c r="L178" s="14"/>
      <c r="N178" s="14"/>
    </row>
    <row r="179" spans="1:14" s="13" customFormat="1" x14ac:dyDescent="0.2">
      <c r="A179" s="19"/>
      <c r="B179" s="70"/>
      <c r="C179" s="70"/>
      <c r="E179" s="25"/>
      <c r="F179" s="25"/>
      <c r="G179" s="25"/>
      <c r="H179" s="14"/>
      <c r="I179" s="14"/>
      <c r="J179" s="14"/>
      <c r="L179" s="14"/>
      <c r="N179" s="14"/>
    </row>
    <row r="180" spans="1:14" s="13" customFormat="1" x14ac:dyDescent="0.2">
      <c r="A180" s="19"/>
      <c r="B180" s="70"/>
      <c r="C180" s="70"/>
      <c r="E180" s="25"/>
      <c r="F180" s="25"/>
      <c r="G180" s="25"/>
      <c r="H180" s="14"/>
      <c r="I180" s="14"/>
      <c r="J180" s="14"/>
      <c r="L180" s="14"/>
      <c r="N180" s="14"/>
    </row>
    <row r="181" spans="1:14" s="13" customFormat="1" x14ac:dyDescent="0.2">
      <c r="A181" s="19"/>
      <c r="B181" s="70"/>
      <c r="C181" s="70"/>
      <c r="E181" s="25"/>
      <c r="F181" s="25"/>
      <c r="G181" s="25"/>
      <c r="H181" s="14"/>
      <c r="I181" s="14"/>
      <c r="J181" s="14"/>
      <c r="L181" s="14"/>
      <c r="N181" s="14"/>
    </row>
    <row r="182" spans="1:14" s="13" customFormat="1" x14ac:dyDescent="0.2">
      <c r="A182" s="19"/>
      <c r="B182" s="70"/>
      <c r="C182" s="70"/>
      <c r="E182" s="25"/>
      <c r="F182" s="25"/>
      <c r="G182" s="25"/>
      <c r="H182" s="14"/>
      <c r="I182" s="14"/>
      <c r="J182" s="14"/>
      <c r="L182" s="14"/>
      <c r="N182" s="14"/>
    </row>
    <row r="183" spans="1:14" s="13" customFormat="1" x14ac:dyDescent="0.2">
      <c r="A183" s="19"/>
      <c r="B183" s="70"/>
      <c r="C183" s="70"/>
      <c r="E183" s="25"/>
      <c r="F183" s="25"/>
      <c r="G183" s="25"/>
      <c r="H183" s="14"/>
      <c r="I183" s="14"/>
      <c r="J183" s="14"/>
      <c r="L183" s="14"/>
      <c r="N183" s="14"/>
    </row>
    <row r="184" spans="1:14" s="13" customFormat="1" x14ac:dyDescent="0.2">
      <c r="A184" s="19"/>
      <c r="B184" s="70"/>
      <c r="C184" s="70"/>
      <c r="E184" s="25"/>
      <c r="F184" s="25"/>
      <c r="G184" s="25"/>
      <c r="H184" s="14"/>
      <c r="I184" s="14"/>
      <c r="J184" s="14"/>
      <c r="L184" s="14"/>
      <c r="N184" s="14"/>
    </row>
    <row r="185" spans="1:14" s="13" customFormat="1" x14ac:dyDescent="0.2">
      <c r="A185" s="19"/>
      <c r="B185" s="70"/>
      <c r="C185" s="70"/>
      <c r="E185" s="25"/>
      <c r="F185" s="25"/>
      <c r="G185" s="25"/>
      <c r="H185" s="14"/>
      <c r="I185" s="14"/>
      <c r="J185" s="14"/>
      <c r="L185" s="14"/>
      <c r="N185" s="14"/>
    </row>
    <row r="186" spans="1:14" s="13" customFormat="1" x14ac:dyDescent="0.2">
      <c r="A186" s="19"/>
      <c r="B186" s="70"/>
      <c r="C186" s="70"/>
      <c r="E186" s="25"/>
      <c r="F186" s="25"/>
      <c r="G186" s="25"/>
      <c r="H186" s="14"/>
      <c r="I186" s="14"/>
      <c r="J186" s="14"/>
      <c r="L186" s="14"/>
      <c r="N186" s="14"/>
    </row>
    <row r="187" spans="1:14" s="13" customFormat="1" x14ac:dyDescent="0.2">
      <c r="A187" s="19"/>
      <c r="B187" s="70"/>
      <c r="C187" s="70"/>
      <c r="E187" s="25"/>
      <c r="F187" s="25"/>
      <c r="G187" s="25"/>
      <c r="H187" s="14"/>
      <c r="I187" s="14"/>
      <c r="J187" s="14"/>
      <c r="L187" s="14"/>
      <c r="N187" s="14"/>
    </row>
    <row r="188" spans="1:14" s="13" customFormat="1" x14ac:dyDescent="0.2">
      <c r="A188" s="19"/>
      <c r="B188" s="70"/>
      <c r="C188" s="70"/>
      <c r="E188" s="25"/>
      <c r="F188" s="25"/>
      <c r="G188" s="25"/>
      <c r="H188" s="14"/>
      <c r="I188" s="14"/>
      <c r="J188" s="14"/>
      <c r="L188" s="14"/>
      <c r="N188" s="14"/>
    </row>
    <row r="189" spans="1:14" s="13" customFormat="1" x14ac:dyDescent="0.2">
      <c r="A189" s="19"/>
      <c r="B189" s="70"/>
      <c r="C189" s="70"/>
      <c r="E189" s="25"/>
      <c r="F189" s="25"/>
      <c r="G189" s="25"/>
      <c r="H189" s="14"/>
      <c r="I189" s="14"/>
      <c r="J189" s="14"/>
      <c r="L189" s="14"/>
      <c r="N189" s="14"/>
    </row>
    <row r="190" spans="1:14" s="13" customFormat="1" x14ac:dyDescent="0.2">
      <c r="A190" s="19"/>
      <c r="B190" s="70"/>
      <c r="C190" s="70"/>
      <c r="E190" s="25"/>
      <c r="F190" s="25"/>
      <c r="G190" s="25"/>
      <c r="H190" s="14"/>
      <c r="I190" s="14"/>
      <c r="J190" s="14"/>
      <c r="L190" s="14"/>
      <c r="N190" s="14"/>
    </row>
    <row r="191" spans="1:14" s="13" customFormat="1" x14ac:dyDescent="0.2">
      <c r="A191" s="19"/>
      <c r="B191" s="70"/>
      <c r="C191" s="70"/>
      <c r="E191" s="25"/>
      <c r="F191" s="25"/>
      <c r="G191" s="25"/>
      <c r="H191" s="14"/>
      <c r="I191" s="14"/>
      <c r="J191" s="14"/>
      <c r="L191" s="14"/>
      <c r="N191" s="14"/>
    </row>
    <row r="192" spans="1:14" s="13" customFormat="1" x14ac:dyDescent="0.2">
      <c r="A192" s="19"/>
      <c r="B192" s="70"/>
      <c r="C192" s="70"/>
      <c r="E192" s="25"/>
      <c r="F192" s="25"/>
      <c r="G192" s="25"/>
      <c r="H192" s="14"/>
      <c r="I192" s="14"/>
      <c r="J192" s="14"/>
      <c r="L192" s="14"/>
      <c r="N192" s="14"/>
    </row>
    <row r="193" spans="1:14" s="13" customFormat="1" x14ac:dyDescent="0.2">
      <c r="A193" s="19"/>
      <c r="B193" s="70"/>
      <c r="C193" s="70"/>
      <c r="E193" s="25"/>
      <c r="F193" s="25"/>
      <c r="G193" s="25"/>
      <c r="H193" s="14"/>
      <c r="I193" s="14"/>
      <c r="J193" s="14"/>
      <c r="L193" s="14"/>
      <c r="N193" s="14"/>
    </row>
    <row r="194" spans="1:14" s="13" customFormat="1" x14ac:dyDescent="0.2">
      <c r="A194" s="19"/>
      <c r="B194" s="70"/>
      <c r="C194" s="70"/>
      <c r="E194" s="25"/>
      <c r="F194" s="25"/>
      <c r="G194" s="25"/>
      <c r="H194" s="14"/>
      <c r="I194" s="14"/>
      <c r="J194" s="14"/>
      <c r="L194" s="14"/>
      <c r="N194" s="14"/>
    </row>
    <row r="195" spans="1:14" s="13" customFormat="1" x14ac:dyDescent="0.2">
      <c r="A195" s="19"/>
      <c r="B195" s="70"/>
      <c r="C195" s="70"/>
      <c r="E195" s="25"/>
      <c r="F195" s="25"/>
      <c r="G195" s="25"/>
      <c r="H195" s="14"/>
      <c r="I195" s="14"/>
      <c r="J195" s="14"/>
      <c r="L195" s="14"/>
      <c r="N195" s="14"/>
    </row>
    <row r="196" spans="1:14" s="13" customFormat="1" x14ac:dyDescent="0.2">
      <c r="A196" s="19"/>
      <c r="B196" s="70"/>
      <c r="C196" s="70"/>
      <c r="E196" s="25"/>
      <c r="F196" s="25"/>
      <c r="G196" s="25"/>
      <c r="H196" s="14"/>
      <c r="I196" s="14"/>
      <c r="J196" s="14"/>
      <c r="L196" s="14"/>
      <c r="N196" s="14"/>
    </row>
    <row r="197" spans="1:14" s="13" customFormat="1" x14ac:dyDescent="0.2">
      <c r="A197" s="19"/>
      <c r="B197" s="70"/>
      <c r="C197" s="70"/>
      <c r="E197" s="25"/>
      <c r="F197" s="25"/>
      <c r="G197" s="25"/>
      <c r="H197" s="14"/>
      <c r="I197" s="14"/>
      <c r="J197" s="14"/>
      <c r="L197" s="14"/>
      <c r="N197" s="14"/>
    </row>
    <row r="198" spans="1:14" s="13" customFormat="1" x14ac:dyDescent="0.2">
      <c r="A198" s="19"/>
      <c r="B198" s="70"/>
      <c r="C198" s="70"/>
      <c r="E198" s="25"/>
      <c r="F198" s="25"/>
      <c r="G198" s="25"/>
      <c r="H198" s="14"/>
      <c r="I198" s="14"/>
      <c r="J198" s="14"/>
      <c r="L198" s="14"/>
      <c r="N198" s="14"/>
    </row>
    <row r="199" spans="1:14" s="13" customFormat="1" x14ac:dyDescent="0.2">
      <c r="A199" s="19"/>
      <c r="B199" s="70"/>
      <c r="C199" s="70"/>
      <c r="E199" s="25"/>
      <c r="F199" s="25"/>
      <c r="G199" s="25"/>
      <c r="H199" s="14"/>
      <c r="I199" s="14"/>
      <c r="J199" s="14"/>
      <c r="L199" s="14"/>
      <c r="N199" s="14"/>
    </row>
    <row r="200" spans="1:14" s="13" customFormat="1" x14ac:dyDescent="0.2">
      <c r="A200" s="19"/>
      <c r="B200" s="70"/>
      <c r="C200" s="70"/>
      <c r="E200" s="25"/>
      <c r="F200" s="25"/>
      <c r="G200" s="25"/>
      <c r="H200" s="14"/>
      <c r="I200" s="14"/>
      <c r="J200" s="14"/>
      <c r="L200" s="14"/>
      <c r="N200" s="14"/>
    </row>
    <row r="201" spans="1:14" s="13" customFormat="1" x14ac:dyDescent="0.2">
      <c r="A201" s="19"/>
      <c r="B201" s="70"/>
      <c r="C201" s="70"/>
      <c r="E201" s="25"/>
      <c r="F201" s="25"/>
      <c r="G201" s="25"/>
      <c r="H201" s="14"/>
      <c r="I201" s="14"/>
      <c r="J201" s="14"/>
      <c r="L201" s="14"/>
      <c r="N201" s="14"/>
    </row>
    <row r="202" spans="1:14" s="13" customFormat="1" x14ac:dyDescent="0.2">
      <c r="A202" s="19"/>
      <c r="B202" s="70"/>
      <c r="C202" s="70"/>
      <c r="E202" s="25"/>
      <c r="F202" s="25"/>
      <c r="G202" s="25"/>
      <c r="H202" s="14"/>
      <c r="I202" s="14"/>
      <c r="J202" s="14"/>
      <c r="L202" s="14"/>
      <c r="N202" s="14"/>
    </row>
    <row r="203" spans="1:14" s="13" customFormat="1" x14ac:dyDescent="0.2">
      <c r="A203" s="19"/>
      <c r="B203" s="70"/>
      <c r="C203" s="70"/>
      <c r="E203" s="25"/>
      <c r="F203" s="25"/>
      <c r="G203" s="25"/>
      <c r="H203" s="14"/>
      <c r="I203" s="14"/>
      <c r="J203" s="14"/>
      <c r="L203" s="14"/>
      <c r="N203" s="14"/>
    </row>
    <row r="204" spans="1:14" s="13" customFormat="1" x14ac:dyDescent="0.2">
      <c r="A204" s="19"/>
      <c r="B204" s="70"/>
      <c r="C204" s="70"/>
      <c r="E204" s="25"/>
      <c r="F204" s="25"/>
      <c r="G204" s="25"/>
      <c r="H204" s="14"/>
      <c r="I204" s="14"/>
      <c r="J204" s="14"/>
      <c r="L204" s="14"/>
      <c r="N204" s="14"/>
    </row>
    <row r="205" spans="1:14" s="13" customFormat="1" x14ac:dyDescent="0.2">
      <c r="A205" s="19"/>
      <c r="B205" s="70"/>
      <c r="C205" s="70"/>
      <c r="E205" s="25"/>
      <c r="F205" s="25"/>
      <c r="G205" s="25"/>
      <c r="H205" s="14"/>
      <c r="I205" s="14"/>
      <c r="J205" s="14"/>
      <c r="L205" s="14"/>
      <c r="N205" s="14"/>
    </row>
    <row r="206" spans="1:14" s="13" customFormat="1" x14ac:dyDescent="0.2">
      <c r="A206" s="19"/>
      <c r="B206" s="70"/>
      <c r="C206" s="70"/>
      <c r="E206" s="25"/>
      <c r="F206" s="25"/>
      <c r="G206" s="25"/>
      <c r="H206" s="14"/>
      <c r="I206" s="14"/>
      <c r="J206" s="14"/>
      <c r="L206" s="14"/>
      <c r="N206" s="14"/>
    </row>
    <row r="207" spans="1:14" s="13" customFormat="1" x14ac:dyDescent="0.2">
      <c r="A207" s="19"/>
      <c r="B207" s="70"/>
      <c r="C207" s="70"/>
      <c r="E207" s="25"/>
      <c r="F207" s="25"/>
      <c r="G207" s="25"/>
      <c r="H207" s="14"/>
      <c r="I207" s="14"/>
      <c r="J207" s="14"/>
      <c r="L207" s="14"/>
      <c r="N207" s="14"/>
    </row>
    <row r="208" spans="1:14" s="13" customFormat="1" x14ac:dyDescent="0.2">
      <c r="A208" s="19"/>
      <c r="B208" s="70"/>
      <c r="C208" s="70"/>
      <c r="E208" s="25"/>
      <c r="F208" s="25"/>
      <c r="G208" s="25"/>
      <c r="H208" s="14"/>
      <c r="I208" s="14"/>
      <c r="J208" s="14"/>
      <c r="L208" s="14"/>
      <c r="N208" s="14"/>
    </row>
    <row r="209" spans="1:14" s="13" customFormat="1" x14ac:dyDescent="0.2">
      <c r="A209" s="19"/>
      <c r="B209" s="70"/>
      <c r="C209" s="70"/>
      <c r="E209" s="25"/>
      <c r="F209" s="25"/>
      <c r="G209" s="25"/>
      <c r="H209" s="14"/>
      <c r="I209" s="14"/>
      <c r="J209" s="14"/>
      <c r="L209" s="14"/>
      <c r="N209" s="14"/>
    </row>
    <row r="210" spans="1:14" s="13" customFormat="1" x14ac:dyDescent="0.2">
      <c r="A210" s="19"/>
      <c r="B210" s="70"/>
      <c r="C210" s="70"/>
      <c r="E210" s="25"/>
      <c r="F210" s="25"/>
      <c r="G210" s="25"/>
      <c r="H210" s="14"/>
      <c r="I210" s="14"/>
      <c r="J210" s="14"/>
      <c r="L210" s="14"/>
      <c r="N210" s="14"/>
    </row>
    <row r="211" spans="1:14" s="13" customFormat="1" x14ac:dyDescent="0.2">
      <c r="A211" s="19"/>
      <c r="B211" s="70"/>
      <c r="C211" s="70"/>
      <c r="E211" s="25"/>
      <c r="F211" s="25"/>
      <c r="G211" s="25"/>
      <c r="H211" s="14"/>
      <c r="I211" s="14"/>
      <c r="J211" s="14"/>
      <c r="L211" s="14"/>
      <c r="N211" s="14"/>
    </row>
    <row r="212" spans="1:14" s="13" customFormat="1" x14ac:dyDescent="0.2">
      <c r="A212" s="19"/>
      <c r="B212" s="70"/>
      <c r="C212" s="70"/>
      <c r="E212" s="25"/>
      <c r="F212" s="25"/>
      <c r="G212" s="25"/>
      <c r="H212" s="14"/>
      <c r="I212" s="14"/>
      <c r="J212" s="14"/>
      <c r="L212" s="14"/>
      <c r="N212" s="14"/>
    </row>
    <row r="213" spans="1:14" s="13" customFormat="1" x14ac:dyDescent="0.2">
      <c r="A213" s="19"/>
      <c r="B213" s="70"/>
      <c r="C213" s="70"/>
      <c r="E213" s="25"/>
      <c r="F213" s="25"/>
      <c r="G213" s="25"/>
      <c r="H213" s="14"/>
      <c r="I213" s="14"/>
      <c r="J213" s="14"/>
      <c r="L213" s="14"/>
      <c r="N213" s="14"/>
    </row>
    <row r="214" spans="1:14" s="13" customFormat="1" x14ac:dyDescent="0.2">
      <c r="A214" s="19"/>
      <c r="B214" s="70"/>
      <c r="C214" s="70"/>
      <c r="E214" s="25"/>
      <c r="F214" s="25"/>
      <c r="G214" s="25"/>
      <c r="H214" s="14"/>
      <c r="I214" s="14"/>
      <c r="J214" s="14"/>
      <c r="L214" s="14"/>
      <c r="N214" s="14"/>
    </row>
    <row r="215" spans="1:14" s="13" customFormat="1" x14ac:dyDescent="0.2">
      <c r="A215" s="19"/>
      <c r="B215" s="70"/>
      <c r="C215" s="70"/>
      <c r="E215" s="25"/>
      <c r="F215" s="25"/>
      <c r="G215" s="25"/>
      <c r="H215" s="14"/>
      <c r="I215" s="14"/>
      <c r="J215" s="14"/>
      <c r="L215" s="14"/>
      <c r="N215" s="14"/>
    </row>
    <row r="216" spans="1:14" s="13" customFormat="1" x14ac:dyDescent="0.2">
      <c r="A216" s="19"/>
      <c r="B216" s="70"/>
      <c r="C216" s="70"/>
      <c r="E216" s="25"/>
      <c r="F216" s="25"/>
      <c r="G216" s="25"/>
      <c r="H216" s="14"/>
      <c r="I216" s="14"/>
      <c r="J216" s="14"/>
      <c r="L216" s="14"/>
      <c r="N216" s="14"/>
    </row>
    <row r="217" spans="1:14" s="13" customFormat="1" x14ac:dyDescent="0.2">
      <c r="A217" s="19"/>
      <c r="B217" s="70"/>
      <c r="C217" s="70"/>
      <c r="E217" s="25"/>
      <c r="F217" s="25"/>
      <c r="G217" s="25"/>
      <c r="H217" s="14"/>
      <c r="I217" s="14"/>
      <c r="J217" s="14"/>
      <c r="L217" s="14"/>
      <c r="N217" s="14"/>
    </row>
    <row r="218" spans="1:14" s="13" customFormat="1" x14ac:dyDescent="0.2">
      <c r="A218" s="19"/>
      <c r="B218" s="70"/>
      <c r="C218" s="70"/>
      <c r="E218" s="25"/>
      <c r="F218" s="25"/>
      <c r="G218" s="25"/>
      <c r="H218" s="14"/>
      <c r="I218" s="14"/>
      <c r="J218" s="14"/>
      <c r="L218" s="14"/>
      <c r="N218" s="14"/>
    </row>
    <row r="219" spans="1:14" s="13" customFormat="1" x14ac:dyDescent="0.2">
      <c r="A219" s="19"/>
      <c r="B219" s="70"/>
      <c r="C219" s="70"/>
      <c r="E219" s="25"/>
      <c r="F219" s="25"/>
      <c r="G219" s="25"/>
      <c r="H219" s="14"/>
      <c r="I219" s="14"/>
      <c r="J219" s="14"/>
      <c r="L219" s="14"/>
      <c r="N219" s="14"/>
    </row>
    <row r="220" spans="1:14" s="13" customFormat="1" x14ac:dyDescent="0.2">
      <c r="A220" s="19"/>
      <c r="B220" s="70"/>
      <c r="C220" s="70"/>
      <c r="E220" s="25"/>
      <c r="F220" s="25"/>
      <c r="G220" s="25"/>
      <c r="H220" s="14"/>
      <c r="I220" s="14"/>
      <c r="J220" s="14"/>
      <c r="L220" s="14"/>
      <c r="N220" s="14"/>
    </row>
    <row r="221" spans="1:14" s="13" customFormat="1" x14ac:dyDescent="0.2">
      <c r="A221" s="19"/>
      <c r="B221" s="70"/>
      <c r="C221" s="70"/>
      <c r="E221" s="25"/>
      <c r="F221" s="25"/>
      <c r="G221" s="25"/>
      <c r="H221" s="14"/>
      <c r="I221" s="14"/>
      <c r="J221" s="14"/>
      <c r="L221" s="14"/>
      <c r="N221" s="14"/>
    </row>
    <row r="222" spans="1:14" s="13" customFormat="1" x14ac:dyDescent="0.2">
      <c r="A222" s="19"/>
      <c r="B222" s="70"/>
      <c r="C222" s="70"/>
      <c r="E222" s="25"/>
      <c r="F222" s="25"/>
      <c r="G222" s="25"/>
      <c r="H222" s="14"/>
      <c r="I222" s="14"/>
      <c r="J222" s="14"/>
      <c r="L222" s="14"/>
      <c r="N222" s="14"/>
    </row>
    <row r="223" spans="1:14" s="13" customFormat="1" x14ac:dyDescent="0.2">
      <c r="A223" s="19"/>
      <c r="B223" s="70"/>
      <c r="C223" s="70"/>
      <c r="E223" s="25"/>
      <c r="F223" s="25"/>
      <c r="G223" s="25"/>
      <c r="H223" s="14"/>
      <c r="I223" s="14"/>
      <c r="J223" s="14"/>
      <c r="L223" s="14"/>
      <c r="N223" s="14"/>
    </row>
    <row r="224" spans="1:14" s="13" customFormat="1" x14ac:dyDescent="0.2">
      <c r="A224" s="19"/>
      <c r="B224" s="70"/>
      <c r="C224" s="70"/>
      <c r="E224" s="25"/>
      <c r="F224" s="25"/>
      <c r="G224" s="25"/>
      <c r="H224" s="14"/>
      <c r="I224" s="14"/>
      <c r="J224" s="14"/>
      <c r="L224" s="14"/>
      <c r="N224" s="14"/>
    </row>
    <row r="225" spans="1:14" s="13" customFormat="1" x14ac:dyDescent="0.2">
      <c r="A225" s="19"/>
      <c r="B225" s="70"/>
      <c r="C225" s="70"/>
      <c r="E225" s="25"/>
      <c r="F225" s="25"/>
      <c r="G225" s="25"/>
      <c r="H225" s="14"/>
      <c r="I225" s="14"/>
      <c r="J225" s="14"/>
      <c r="L225" s="14"/>
      <c r="N225" s="14"/>
    </row>
    <row r="226" spans="1:14" s="13" customFormat="1" x14ac:dyDescent="0.2">
      <c r="A226" s="19"/>
      <c r="B226" s="70"/>
      <c r="C226" s="70"/>
      <c r="E226" s="25"/>
      <c r="F226" s="25"/>
      <c r="G226" s="25"/>
      <c r="H226" s="14"/>
      <c r="I226" s="14"/>
      <c r="J226" s="14"/>
      <c r="L226" s="14"/>
      <c r="N226" s="14"/>
    </row>
    <row r="227" spans="1:14" s="13" customFormat="1" x14ac:dyDescent="0.2">
      <c r="A227" s="19"/>
      <c r="B227" s="70"/>
      <c r="C227" s="70"/>
      <c r="E227" s="25"/>
      <c r="F227" s="25"/>
      <c r="G227" s="25"/>
      <c r="H227" s="14"/>
      <c r="I227" s="14"/>
      <c r="J227" s="14"/>
      <c r="L227" s="14"/>
      <c r="N227" s="14"/>
    </row>
    <row r="228" spans="1:14" s="13" customFormat="1" x14ac:dyDescent="0.2">
      <c r="A228" s="19"/>
      <c r="B228" s="70"/>
      <c r="C228" s="70"/>
      <c r="E228" s="25"/>
      <c r="F228" s="25"/>
      <c r="G228" s="25"/>
      <c r="H228" s="14"/>
      <c r="I228" s="14"/>
      <c r="J228" s="14"/>
      <c r="L228" s="14"/>
      <c r="N228" s="14"/>
    </row>
    <row r="229" spans="1:14" s="13" customFormat="1" x14ac:dyDescent="0.2">
      <c r="A229" s="19"/>
      <c r="B229" s="70"/>
      <c r="C229" s="70"/>
      <c r="E229" s="25"/>
      <c r="F229" s="25"/>
      <c r="G229" s="25"/>
      <c r="H229" s="14"/>
      <c r="I229" s="14"/>
      <c r="J229" s="14"/>
      <c r="L229" s="14"/>
      <c r="N229" s="14"/>
    </row>
    <row r="230" spans="1:14" s="13" customFormat="1" x14ac:dyDescent="0.2">
      <c r="A230" s="19"/>
      <c r="B230" s="70"/>
      <c r="C230" s="70"/>
      <c r="E230" s="25"/>
      <c r="F230" s="25"/>
      <c r="G230" s="25"/>
      <c r="H230" s="14"/>
      <c r="I230" s="14"/>
      <c r="J230" s="14"/>
      <c r="L230" s="14"/>
      <c r="N230" s="14"/>
    </row>
    <row r="231" spans="1:14" s="13" customFormat="1" x14ac:dyDescent="0.2">
      <c r="A231" s="19"/>
      <c r="B231" s="70"/>
      <c r="C231" s="70"/>
      <c r="E231" s="25"/>
      <c r="F231" s="25"/>
      <c r="G231" s="25"/>
      <c r="H231" s="14"/>
      <c r="I231" s="14"/>
      <c r="J231" s="14"/>
      <c r="L231" s="14"/>
      <c r="N231" s="14"/>
    </row>
    <row r="232" spans="1:14" s="13" customFormat="1" x14ac:dyDescent="0.2">
      <c r="A232" s="19"/>
      <c r="B232" s="70"/>
      <c r="C232" s="70"/>
      <c r="E232" s="25"/>
      <c r="F232" s="25"/>
      <c r="G232" s="25"/>
      <c r="H232" s="14"/>
      <c r="I232" s="14"/>
      <c r="J232" s="14"/>
      <c r="L232" s="14"/>
      <c r="N232" s="14"/>
    </row>
    <row r="233" spans="1:14" s="46" customFormat="1" x14ac:dyDescent="0.25">
      <c r="A233" s="2"/>
      <c r="B233" s="43"/>
      <c r="C233" s="43"/>
      <c r="E233" s="45"/>
      <c r="F233" s="45"/>
      <c r="G233" s="45"/>
      <c r="H233" s="85"/>
      <c r="I233" s="85"/>
      <c r="J233" s="85"/>
      <c r="L233" s="85"/>
      <c r="N233" s="85"/>
    </row>
    <row r="234" spans="1:14" s="46" customFormat="1" x14ac:dyDescent="0.25">
      <c r="A234" s="2"/>
      <c r="B234" s="43"/>
      <c r="C234" s="43"/>
      <c r="E234" s="45"/>
      <c r="F234" s="45"/>
      <c r="G234" s="45"/>
      <c r="H234" s="85"/>
      <c r="I234" s="85"/>
      <c r="J234" s="85"/>
      <c r="L234" s="85"/>
      <c r="N234" s="85"/>
    </row>
    <row r="235" spans="1:14" s="46" customFormat="1" x14ac:dyDescent="0.25">
      <c r="A235" s="2"/>
      <c r="B235" s="43"/>
      <c r="C235" s="43"/>
      <c r="E235" s="45"/>
      <c r="F235" s="45"/>
      <c r="G235" s="45"/>
      <c r="H235" s="85"/>
      <c r="I235" s="85"/>
      <c r="J235" s="85"/>
      <c r="L235" s="85"/>
      <c r="N235" s="85"/>
    </row>
    <row r="236" spans="1:14" s="46" customFormat="1" x14ac:dyDescent="0.25">
      <c r="A236" s="2"/>
      <c r="B236" s="43"/>
      <c r="C236" s="43"/>
      <c r="E236" s="45"/>
      <c r="F236" s="45"/>
      <c r="G236" s="45"/>
      <c r="H236" s="85"/>
      <c r="I236" s="85"/>
      <c r="J236" s="85"/>
      <c r="L236" s="85"/>
      <c r="N236" s="85"/>
    </row>
    <row r="237" spans="1:14" s="46" customFormat="1" x14ac:dyDescent="0.25">
      <c r="A237" s="2"/>
      <c r="B237" s="43"/>
      <c r="C237" s="43"/>
      <c r="E237" s="45"/>
      <c r="F237" s="45"/>
      <c r="G237" s="45"/>
      <c r="H237" s="85"/>
      <c r="I237" s="85"/>
      <c r="J237" s="85"/>
      <c r="L237" s="85"/>
      <c r="N237" s="85"/>
    </row>
    <row r="238" spans="1:14" s="46" customFormat="1" x14ac:dyDescent="0.25">
      <c r="A238" s="2"/>
      <c r="B238" s="43"/>
      <c r="C238" s="43"/>
      <c r="E238" s="45"/>
      <c r="F238" s="45"/>
      <c r="G238" s="45"/>
      <c r="H238" s="85"/>
      <c r="I238" s="85"/>
      <c r="J238" s="85"/>
      <c r="L238" s="85"/>
      <c r="N238" s="85"/>
    </row>
  </sheetData>
  <autoFilter ref="A39:L146"/>
  <mergeCells count="66">
    <mergeCell ref="B37:B38"/>
    <mergeCell ref="C37:C38"/>
    <mergeCell ref="B149:H149"/>
    <mergeCell ref="C25:L25"/>
    <mergeCell ref="C26:L26"/>
    <mergeCell ref="G31:I31"/>
    <mergeCell ref="G33:I33"/>
    <mergeCell ref="J33:K33"/>
    <mergeCell ref="G32:I32"/>
    <mergeCell ref="J32:K32"/>
    <mergeCell ref="H37:L37"/>
    <mergeCell ref="C40:L40"/>
    <mergeCell ref="C41:H41"/>
    <mergeCell ref="D37:D38"/>
    <mergeCell ref="E37:G37"/>
    <mergeCell ref="C69:G69"/>
    <mergeCell ref="B150:H150"/>
    <mergeCell ref="B21:K21"/>
    <mergeCell ref="A7:E7"/>
    <mergeCell ref="A14:L14"/>
    <mergeCell ref="B15:K15"/>
    <mergeCell ref="B17:K17"/>
    <mergeCell ref="B18:K18"/>
    <mergeCell ref="A20:L20"/>
    <mergeCell ref="F7:L7"/>
    <mergeCell ref="A8:E8"/>
    <mergeCell ref="F8:L8"/>
    <mergeCell ref="A11:L11"/>
    <mergeCell ref="B12:K12"/>
    <mergeCell ref="A37:A38"/>
    <mergeCell ref="D28:L28"/>
    <mergeCell ref="G30:I30"/>
    <mergeCell ref="A4:E4"/>
    <mergeCell ref="F4:L4"/>
    <mergeCell ref="A5:E5"/>
    <mergeCell ref="F5:L5"/>
    <mergeCell ref="A6:E6"/>
    <mergeCell ref="F6:L6"/>
    <mergeCell ref="A1:E1"/>
    <mergeCell ref="F1:L1"/>
    <mergeCell ref="A2:E2"/>
    <mergeCell ref="F2:L2"/>
    <mergeCell ref="A3:E3"/>
    <mergeCell ref="F3:L3"/>
    <mergeCell ref="C70:G70"/>
    <mergeCell ref="C71:G71"/>
    <mergeCell ref="C64:G64"/>
    <mergeCell ref="C65:G65"/>
    <mergeCell ref="C66:G66"/>
    <mergeCell ref="C67:G67"/>
    <mergeCell ref="C68:G68"/>
    <mergeCell ref="C133:G133"/>
    <mergeCell ref="C134:G134"/>
    <mergeCell ref="C72:G72"/>
    <mergeCell ref="C73:G73"/>
    <mergeCell ref="C74:G74"/>
    <mergeCell ref="C75:G75"/>
    <mergeCell ref="C76:G76"/>
    <mergeCell ref="C77:G77"/>
    <mergeCell ref="C78:G78"/>
    <mergeCell ref="C79:G79"/>
    <mergeCell ref="C129:G129"/>
    <mergeCell ref="C127:G127"/>
    <mergeCell ref="C130:G130"/>
    <mergeCell ref="C131:G131"/>
    <mergeCell ref="C132:G132"/>
  </mergeCells>
  <pageMargins left="0.70866141732283472" right="0.70866141732283472" top="0.74803149606299213" bottom="0.74803149606299213" header="0.31496062992125984" footer="0.31496062992125984"/>
  <pageSetup paperSize="9" scale="4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ЛС_РИМ_по 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Ильина</dc:creator>
  <cp:lastModifiedBy>Милютина Анна Владимировна</cp:lastModifiedBy>
  <cp:lastPrinted>2022-11-18T09:54:30Z</cp:lastPrinted>
  <dcterms:created xsi:type="dcterms:W3CDTF">1998-06-28T10:39:47Z</dcterms:created>
  <dcterms:modified xsi:type="dcterms:W3CDTF">2025-05-12T10:00:50Z</dcterms:modified>
</cp:coreProperties>
</file>