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Архив ФЦЦС\РМНПДиВР\!!!ОРАМ ПИР\Примеры расчетов\для ФГИС\промежуточные\"/>
    </mc:Choice>
  </mc:AlternateContent>
  <bookViews>
    <workbookView xWindow="0" yWindow="0" windowWidth="12465" windowHeight="9000" tabRatio="683"/>
  </bookViews>
  <sheets>
    <sheet name="Пример расчета" sheetId="20" r:id="rId1"/>
    <sheet name="Лист1" sheetId="21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0" l="1"/>
  <c r="G10" i="20"/>
  <c r="G5" i="20"/>
  <c r="G16" i="20" s="1"/>
  <c r="F5" i="20" l="1"/>
</calcChain>
</file>

<file path=xl/sharedStrings.xml><?xml version="1.0" encoding="utf-8"?>
<sst xmlns="http://schemas.openxmlformats.org/spreadsheetml/2006/main" count="31" uniqueCount="24">
  <si>
    <t>№ п.п.</t>
  </si>
  <si>
    <t>Расчет стоимости</t>
  </si>
  <si>
    <t>Наименование объекта проектирования или вида проектных работ</t>
  </si>
  <si>
    <t>а =</t>
  </si>
  <si>
    <t>Стоимость работ,                руб.</t>
  </si>
  <si>
    <t>в =</t>
  </si>
  <si>
    <t>Х =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</si>
  <si>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</si>
  <si>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=</t>
    </r>
  </si>
  <si>
    <t>Наименование, номера глав, таблиц, параграфов и пунктов НЗ на проектные работы</t>
  </si>
  <si>
    <t xml:space="preserve">Здание учебно-лабораторного корпуса высшего учебного заведения
</t>
  </si>
  <si>
    <t>Здание крытого стрелкового тира</t>
  </si>
  <si>
    <t>ИТОГО по п.п. 1-2</t>
  </si>
  <si>
    <t>Пример определения стоимости проектирования 
основного и встроенного зданий</t>
  </si>
  <si>
    <t xml:space="preserve">   Расчет выполнен в ценах на IV кв. 2024 г., согласно письму Минстроя России от от 18.10.2024г. № 61327-ИФ/09</t>
  </si>
  <si>
    <t xml:space="preserve">индекс пересчета IV кв. 2024 г. </t>
  </si>
  <si>
    <t xml:space="preserve">Требуется определить стоимость проектирования учебно-лабораторного корпуса высшего учебного заведения со вcтроенным тиром: 
- общая площадь (с учетом тира) - 30 000 м2;
- площадь тира - 1 500 м2   </t>
  </si>
  <si>
    <t>коэффициент для определения стоимости проектирования встраиваемых помещений (сооружений) в основное здание,
пункт 19 НЗ № 848/пр,
подпункт "б" пункта 170  Методики определения стоимости работ по подготовке проектной документации, утвержденной приказом Минстроя России от 01.10.2021 № 707/пр</t>
  </si>
  <si>
    <t>кв. м., площадь тира</t>
  </si>
  <si>
    <t>тыс.руб.</t>
  </si>
  <si>
    <t>тыс. руб.</t>
  </si>
  <si>
    <t>кв. м., общая площадь учебно-лабораторного корпуса</t>
  </si>
  <si>
    <t xml:space="preserve">Нормативные затраты на работы по подготовке проектной документации для строительства и реконструкции объектов жилищно-гражданского назначения, установленные приказом Минстроя России от 28.11.2023 № 848/пр (далее – НЗ № 848/пр), 
Таблица 3.8, пункт 8
</t>
  </si>
  <si>
    <t xml:space="preserve">НЗ № 848/пр, 
Таблица 3.7, пункт 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</si>
</sst>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\ _₽_-;\-* #,##0\ _₽_-;_-* &quot;-&quot;??\ _₽_-;_-@_-"/>
    <numFmt numFmtId="166" formatCode="0.0"/>
    <numFmt numFmtId="167" formatCode="_-* #,##0.000\ _₽_-;\-* #,##0.000\ _₽_-;_-* &quot;-&quot;??\ _₽_-;_-@_-"/>
    <numFmt numFmtId="168" formatCode="_-* #,##0.0\ _₽_-;\-* #,##0.0\ _₽_-;_-* &quot;-&quot;??\ _₽_-;_-@_-"/>
    <numFmt numFmtId="169" formatCode="#,##0.0"/>
    <numFmt numFmtId="170" formatCode="#,##0.000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4" xfId="2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/>
    <xf numFmtId="2" fontId="1" fillId="0" borderId="0" xfId="0" applyNumberFormat="1" applyFont="1"/>
    <xf numFmtId="165" fontId="1" fillId="0" borderId="0" xfId="1" applyNumberFormat="1" applyFont="1"/>
    <xf numFmtId="164" fontId="4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/>
    <xf numFmtId="166" fontId="1" fillId="0" borderId="0" xfId="0" applyNumberFormat="1" applyFont="1" applyFill="1" applyBorder="1"/>
    <xf numFmtId="165" fontId="2" fillId="0" borderId="4" xfId="0" applyNumberFormat="1" applyFont="1" applyBorder="1" applyAlignment="1">
      <alignment vertical="center"/>
    </xf>
    <xf numFmtId="2" fontId="1" fillId="0" borderId="9" xfId="1" applyNumberFormat="1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left" vertical="center" wrapText="1"/>
    </xf>
    <xf numFmtId="0" fontId="1" fillId="0" borderId="11" xfId="2" applyFont="1" applyFill="1" applyBorder="1" applyAlignment="1">
      <alignment horizontal="right" vertical="center"/>
    </xf>
    <xf numFmtId="167" fontId="5" fillId="0" borderId="12" xfId="1" applyNumberFormat="1" applyFont="1" applyBorder="1"/>
    <xf numFmtId="0" fontId="1" fillId="0" borderId="13" xfId="2" applyFont="1" applyFill="1" applyBorder="1" applyAlignment="1">
      <alignment horizontal="left" vertical="center" wrapText="1"/>
    </xf>
    <xf numFmtId="2" fontId="1" fillId="0" borderId="12" xfId="1" applyNumberFormat="1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4" fontId="1" fillId="0" borderId="12" xfId="1" applyNumberFormat="1" applyFont="1" applyFill="1" applyBorder="1" applyAlignment="1">
      <alignment horizontal="center" vertical="center"/>
    </xf>
    <xf numFmtId="4" fontId="1" fillId="0" borderId="9" xfId="1" applyNumberFormat="1" applyFont="1" applyFill="1" applyBorder="1" applyAlignment="1">
      <alignment horizontal="center" vertical="center"/>
    </xf>
    <xf numFmtId="168" fontId="5" fillId="0" borderId="12" xfId="1" applyNumberFormat="1" applyFont="1" applyBorder="1"/>
    <xf numFmtId="169" fontId="5" fillId="0" borderId="12" xfId="1" applyNumberFormat="1" applyFont="1" applyBorder="1" applyAlignment="1">
      <alignment horizontal="center" vertical="center"/>
    </xf>
    <xf numFmtId="165" fontId="1" fillId="0" borderId="2" xfId="2" applyNumberFormat="1" applyFont="1" applyBorder="1" applyAlignment="1">
      <alignment horizontal="center" vertical="center"/>
    </xf>
    <xf numFmtId="165" fontId="1" fillId="0" borderId="3" xfId="2" applyNumberFormat="1" applyFont="1" applyBorder="1" applyAlignment="1">
      <alignment horizontal="center" vertical="center"/>
    </xf>
    <xf numFmtId="165" fontId="1" fillId="0" borderId="8" xfId="2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indent="2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3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left" vertical="top" wrapText="1" indent="1"/>
    </xf>
    <xf numFmtId="0" fontId="1" fillId="0" borderId="3" xfId="2" applyFont="1" applyFill="1" applyBorder="1" applyAlignment="1">
      <alignment horizontal="left" vertical="top" wrapText="1" indent="1"/>
    </xf>
    <xf numFmtId="0" fontId="1" fillId="0" borderId="8" xfId="2" applyFont="1" applyFill="1" applyBorder="1" applyAlignment="1">
      <alignment horizontal="left" vertical="top" wrapText="1" inden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3" fontId="1" fillId="0" borderId="2" xfId="2" applyNumberFormat="1" applyFont="1" applyFill="1" applyBorder="1" applyAlignment="1">
      <alignment horizontal="center" vertical="center" wrapText="1"/>
    </xf>
    <xf numFmtId="3" fontId="1" fillId="0" borderId="3" xfId="2" applyNumberFormat="1" applyFont="1" applyFill="1" applyBorder="1" applyAlignment="1">
      <alignment horizontal="center" vertical="center" wrapText="1"/>
    </xf>
    <xf numFmtId="3" fontId="1" fillId="0" borderId="8" xfId="2" applyNumberFormat="1" applyFont="1" applyFill="1" applyBorder="1" applyAlignment="1">
      <alignment horizontal="center" vertical="center" wrapText="1"/>
    </xf>
    <xf numFmtId="170" fontId="5" fillId="0" borderId="12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292442</xdr:colOff>
      <xdr:row>4</xdr:row>
      <xdr:rowOff>76200</xdr:rowOff>
    </xdr:from>
    <xdr:to>
      <xdr:col>16</xdr:col>
      <xdr:colOff>589823</xdr:colOff>
      <xdr:row>25</xdr:row>
      <xdr:rowOff>104775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9242" y="838200"/>
          <a:ext cx="5174181" cy="4029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361949</xdr:colOff>
      <xdr:row>4</xdr:row>
      <xdr:rowOff>133350</xdr:rowOff>
    </xdr:from>
    <xdr:to>
      <xdr:col>29</xdr:col>
      <xdr:colOff>408236</xdr:colOff>
      <xdr:row>24</xdr:row>
      <xdr:rowOff>167827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49" y="895350"/>
          <a:ext cx="7361487" cy="384447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390526</xdr:colOff>
      <xdr:row>5</xdr:row>
      <xdr:rowOff>95250</xdr:rowOff>
    </xdr:from>
    <xdr:to>
      <xdr:col>8</xdr:col>
      <xdr:colOff>85726</xdr:colOff>
      <xdr:row>27</xdr:row>
      <xdr:rowOff>18396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6" y="1047750"/>
          <a:ext cx="4572000" cy="4114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topLeftCell="A4" zoomScaleNormal="100" zoomScaleSheetLayoutView="100" workbookViewId="0">
      <selection activeCell="E14" sqref="E14"/>
    </sheetView>
  </sheetViews>
  <sheetFormatPr defaultRowHeight="15.75" x14ac:dyDescent="0.25"/>
  <cols>
    <col min="1" max="1" width="6.28515625" style="3" customWidth="1"/>
    <col min="2" max="2" width="28" style="3" customWidth="1"/>
    <col min="3" max="3" width="10.140625" style="3" customWidth="1"/>
    <col min="4" max="4" width="14.5703125" style="3" customWidth="1"/>
    <col min="5" max="5" width="52.140625" style="3" customWidth="1"/>
    <col min="6" max="6" width="27.140625" style="3" customWidth="1"/>
    <col min="7" max="7" width="21.140625" style="3" customWidth="1"/>
    <col min="8" max="8" width="23.28515625" style="3" customWidth="1"/>
    <col min="9" max="9" width="34.7109375" style="3" customWidth="1"/>
    <col min="10" max="10" width="28.140625" style="3" customWidth="1"/>
    <col min="11" max="16384" width="9.140625" style="3"/>
  </cols>
  <sheetData>
    <row r="1" spans="1:12" ht="42.75" customHeight="1" x14ac:dyDescent="0.25">
      <c r="A1" s="47" t="s">
        <v>13</v>
      </c>
      <c r="B1" s="48"/>
      <c r="C1" s="48"/>
      <c r="D1" s="48"/>
      <c r="E1" s="48"/>
      <c r="F1" s="48"/>
      <c r="G1" s="48"/>
    </row>
    <row r="2" spans="1:12" ht="93.75" customHeight="1" x14ac:dyDescent="0.25">
      <c r="A2" s="49" t="s">
        <v>16</v>
      </c>
      <c r="B2" s="50"/>
      <c r="C2" s="50"/>
      <c r="D2" s="50"/>
      <c r="E2" s="50"/>
      <c r="F2" s="50"/>
      <c r="G2" s="50"/>
    </row>
    <row r="3" spans="1:12" ht="24" customHeight="1" x14ac:dyDescent="0.25">
      <c r="A3" s="51" t="s">
        <v>14</v>
      </c>
      <c r="B3" s="51"/>
      <c r="C3" s="51"/>
      <c r="D3" s="51"/>
      <c r="E3" s="51"/>
      <c r="F3" s="51"/>
      <c r="G3" s="52"/>
    </row>
    <row r="4" spans="1:12" ht="55.5" customHeight="1" x14ac:dyDescent="0.25">
      <c r="A4" s="1" t="s">
        <v>0</v>
      </c>
      <c r="B4" s="1" t="s">
        <v>2</v>
      </c>
      <c r="C4" s="53" t="s">
        <v>9</v>
      </c>
      <c r="D4" s="54"/>
      <c r="E4" s="55"/>
      <c r="F4" s="16" t="s">
        <v>1</v>
      </c>
      <c r="G4" s="1" t="s">
        <v>4</v>
      </c>
    </row>
    <row r="5" spans="1:12" ht="87" customHeight="1" x14ac:dyDescent="0.25">
      <c r="A5" s="56">
        <v>1</v>
      </c>
      <c r="B5" s="58" t="s">
        <v>10</v>
      </c>
      <c r="C5" s="61" t="s">
        <v>22</v>
      </c>
      <c r="D5" s="62"/>
      <c r="E5" s="63"/>
      <c r="F5" s="64" t="str">
        <f>CONCATENATE("(",D6," + ",D7," х ",D8,") х  1000 х ",D9,)</f>
        <v>(15935,6 + 1,022 х 30000) х  1000 х 1,48</v>
      </c>
      <c r="G5" s="40">
        <f>(D6+D7*D8)*D9*1000</f>
        <v>68961488</v>
      </c>
      <c r="H5" s="4"/>
      <c r="I5" s="5"/>
      <c r="J5" s="6"/>
    </row>
    <row r="6" spans="1:12" s="35" customFormat="1" ht="22.5" customHeight="1" x14ac:dyDescent="0.25">
      <c r="A6" s="57"/>
      <c r="B6" s="59"/>
      <c r="C6" s="30" t="s">
        <v>3</v>
      </c>
      <c r="D6" s="39">
        <v>15935.6</v>
      </c>
      <c r="E6" s="32" t="s">
        <v>19</v>
      </c>
      <c r="F6" s="65"/>
      <c r="G6" s="41"/>
      <c r="H6" s="21"/>
      <c r="I6" s="17"/>
      <c r="J6" s="6"/>
    </row>
    <row r="7" spans="1:12" s="35" customFormat="1" ht="22.5" customHeight="1" x14ac:dyDescent="0.25">
      <c r="A7" s="57"/>
      <c r="B7" s="59"/>
      <c r="C7" s="30" t="s">
        <v>5</v>
      </c>
      <c r="D7" s="67">
        <v>1.022</v>
      </c>
      <c r="E7" s="32" t="s">
        <v>20</v>
      </c>
      <c r="F7" s="65"/>
      <c r="G7" s="41"/>
      <c r="H7" s="21"/>
      <c r="I7" s="17"/>
      <c r="J7" s="6"/>
    </row>
    <row r="8" spans="1:12" s="35" customFormat="1" ht="32.25" customHeight="1" x14ac:dyDescent="0.25">
      <c r="A8" s="57"/>
      <c r="B8" s="59"/>
      <c r="C8" s="30" t="s">
        <v>6</v>
      </c>
      <c r="D8" s="36">
        <v>30000</v>
      </c>
      <c r="E8" s="32" t="s">
        <v>21</v>
      </c>
      <c r="F8" s="65"/>
      <c r="G8" s="41"/>
      <c r="H8" s="18"/>
      <c r="I8" s="19"/>
      <c r="J8" s="6"/>
    </row>
    <row r="9" spans="1:12" ht="22.5" customHeight="1" x14ac:dyDescent="0.25">
      <c r="A9" s="57"/>
      <c r="B9" s="60"/>
      <c r="C9" s="34" t="s">
        <v>7</v>
      </c>
      <c r="D9" s="37">
        <v>1.48</v>
      </c>
      <c r="E9" s="29" t="s">
        <v>15</v>
      </c>
      <c r="F9" s="66"/>
      <c r="G9" s="42"/>
      <c r="H9" s="20"/>
      <c r="I9" s="17"/>
    </row>
    <row r="10" spans="1:12" ht="34.5" customHeight="1" x14ac:dyDescent="0.25">
      <c r="A10" s="56">
        <v>2</v>
      </c>
      <c r="B10" s="58" t="s">
        <v>11</v>
      </c>
      <c r="C10" s="61" t="s">
        <v>23</v>
      </c>
      <c r="D10" s="62"/>
      <c r="E10" s="63"/>
      <c r="F10" s="64" t="str">
        <f>CONCATENATE("(",D11," + ",D12," х ",D13,") х ",D14," х 1000 х ",D15,)</f>
        <v>(1214,2 + 0,811 х 1500) х 0,5 х 1000 х 1,48</v>
      </c>
      <c r="G10" s="40">
        <f>(D11+D12*D13)*D14*D15*1000</f>
        <v>1798718</v>
      </c>
      <c r="H10" s="4"/>
      <c r="I10" s="5"/>
      <c r="J10" s="6"/>
    </row>
    <row r="11" spans="1:12" ht="23.25" customHeight="1" x14ac:dyDescent="0.25">
      <c r="A11" s="57"/>
      <c r="B11" s="59"/>
      <c r="C11" s="30" t="s">
        <v>3</v>
      </c>
      <c r="D11" s="38">
        <v>1214.2</v>
      </c>
      <c r="E11" s="32" t="s">
        <v>19</v>
      </c>
      <c r="F11" s="65"/>
      <c r="G11" s="41"/>
      <c r="H11" s="7"/>
      <c r="I11" s="8"/>
      <c r="J11" s="6"/>
    </row>
    <row r="12" spans="1:12" ht="23.25" customHeight="1" x14ac:dyDescent="0.25">
      <c r="A12" s="57"/>
      <c r="B12" s="59"/>
      <c r="C12" s="30" t="s">
        <v>5</v>
      </c>
      <c r="D12" s="31">
        <v>0.81100000000000005</v>
      </c>
      <c r="E12" s="32" t="s">
        <v>20</v>
      </c>
      <c r="F12" s="65"/>
      <c r="G12" s="41"/>
      <c r="H12" s="7"/>
      <c r="I12" s="8"/>
      <c r="J12" s="6"/>
    </row>
    <row r="13" spans="1:12" ht="23.25" customHeight="1" x14ac:dyDescent="0.25">
      <c r="A13" s="57"/>
      <c r="B13" s="59"/>
      <c r="C13" s="30" t="s">
        <v>6</v>
      </c>
      <c r="D13" s="33">
        <v>1500</v>
      </c>
      <c r="E13" s="32" t="s">
        <v>18</v>
      </c>
      <c r="F13" s="65"/>
      <c r="G13" s="41"/>
      <c r="H13" s="4"/>
      <c r="I13" s="8"/>
      <c r="J13" s="6"/>
    </row>
    <row r="14" spans="1:12" ht="132.75" customHeight="1" x14ac:dyDescent="0.25">
      <c r="A14" s="57"/>
      <c r="B14" s="59"/>
      <c r="C14" s="30" t="s">
        <v>8</v>
      </c>
      <c r="D14" s="33">
        <v>0.5</v>
      </c>
      <c r="E14" s="32" t="s">
        <v>17</v>
      </c>
      <c r="F14" s="65"/>
      <c r="G14" s="41"/>
      <c r="H14" s="4"/>
      <c r="I14" s="8"/>
      <c r="J14" s="6"/>
    </row>
    <row r="15" spans="1:12" ht="26.25" customHeight="1" x14ac:dyDescent="0.25">
      <c r="A15" s="57"/>
      <c r="B15" s="60"/>
      <c r="C15" s="34" t="s">
        <v>7</v>
      </c>
      <c r="D15" s="28">
        <v>1.48</v>
      </c>
      <c r="E15" s="29" t="s">
        <v>15</v>
      </c>
      <c r="F15" s="66"/>
      <c r="G15" s="42"/>
      <c r="H15" s="9"/>
      <c r="I15" s="8"/>
    </row>
    <row r="16" spans="1:12" ht="36" customHeight="1" x14ac:dyDescent="0.25">
      <c r="A16" s="10"/>
      <c r="B16" s="14" t="s">
        <v>12</v>
      </c>
      <c r="C16" s="43"/>
      <c r="D16" s="44"/>
      <c r="E16" s="45"/>
      <c r="F16" s="15"/>
      <c r="G16" s="27">
        <f>G5+G10</f>
        <v>70760206</v>
      </c>
      <c r="H16" s="20"/>
      <c r="I16" s="17"/>
      <c r="J16" s="22"/>
      <c r="L16" s="8"/>
    </row>
    <row r="17" spans="1:13" x14ac:dyDescent="0.25">
      <c r="A17" s="46"/>
      <c r="B17" s="46"/>
      <c r="C17" s="46"/>
      <c r="D17" s="46"/>
      <c r="E17" s="46"/>
      <c r="F17" s="46"/>
      <c r="G17" s="46"/>
      <c r="H17" s="23"/>
      <c r="I17" s="24"/>
      <c r="J17" s="21"/>
    </row>
    <row r="18" spans="1:13" x14ac:dyDescent="0.25">
      <c r="H18" s="23"/>
      <c r="I18" s="17"/>
      <c r="J18" s="21"/>
    </row>
    <row r="19" spans="1:13" x14ac:dyDescent="0.25">
      <c r="B19" s="2"/>
      <c r="C19" s="2"/>
      <c r="D19" s="2"/>
      <c r="E19" s="2"/>
      <c r="F19" s="2"/>
      <c r="G19" s="13"/>
      <c r="H19" s="23"/>
      <c r="I19" s="17"/>
      <c r="J19" s="21"/>
    </row>
    <row r="20" spans="1:13" x14ac:dyDescent="0.25">
      <c r="H20" s="20"/>
      <c r="I20" s="17"/>
      <c r="J20" s="22"/>
    </row>
    <row r="21" spans="1:13" x14ac:dyDescent="0.25">
      <c r="H21" s="22"/>
      <c r="I21" s="22"/>
      <c r="J21" s="22"/>
    </row>
    <row r="22" spans="1:13" x14ac:dyDescent="0.25">
      <c r="H22" s="22"/>
      <c r="I22" s="25"/>
      <c r="J22" s="22"/>
    </row>
    <row r="23" spans="1:13" x14ac:dyDescent="0.25">
      <c r="H23" s="22"/>
      <c r="I23" s="22"/>
      <c r="J23" s="22"/>
    </row>
    <row r="24" spans="1:13" x14ac:dyDescent="0.25">
      <c r="H24" s="23"/>
      <c r="I24" s="17"/>
      <c r="J24" s="21"/>
    </row>
    <row r="25" spans="1:13" x14ac:dyDescent="0.25">
      <c r="H25" s="23"/>
      <c r="I25" s="17"/>
      <c r="J25" s="21"/>
    </row>
    <row r="26" spans="1:13" x14ac:dyDescent="0.25">
      <c r="H26" s="20"/>
      <c r="I26" s="17"/>
      <c r="J26" s="22"/>
    </row>
    <row r="27" spans="1:13" x14ac:dyDescent="0.25">
      <c r="H27" s="22"/>
      <c r="I27" s="22"/>
      <c r="J27" s="22"/>
    </row>
    <row r="28" spans="1:13" x14ac:dyDescent="0.25">
      <c r="H28" s="22"/>
      <c r="I28" s="25"/>
      <c r="J28" s="22"/>
      <c r="M28" s="11"/>
    </row>
    <row r="29" spans="1:13" x14ac:dyDescent="0.25">
      <c r="H29" s="22"/>
      <c r="I29" s="25"/>
      <c r="J29" s="22"/>
    </row>
    <row r="30" spans="1:13" x14ac:dyDescent="0.25">
      <c r="H30" s="22"/>
      <c r="I30" s="22"/>
      <c r="J30" s="22"/>
    </row>
    <row r="31" spans="1:13" x14ac:dyDescent="0.25">
      <c r="H31" s="22"/>
      <c r="I31" s="22"/>
      <c r="J31" s="25"/>
    </row>
    <row r="32" spans="1:13" x14ac:dyDescent="0.25">
      <c r="H32" s="22"/>
      <c r="I32" s="22"/>
      <c r="J32" s="25"/>
    </row>
    <row r="33" spans="8:10" x14ac:dyDescent="0.25">
      <c r="H33" s="22"/>
      <c r="I33" s="22"/>
      <c r="J33" s="26"/>
    </row>
    <row r="34" spans="8:10" x14ac:dyDescent="0.25">
      <c r="H34" s="22"/>
      <c r="I34" s="22"/>
      <c r="J34" s="22"/>
    </row>
    <row r="38" spans="8:10" x14ac:dyDescent="0.25">
      <c r="J38" s="12"/>
    </row>
  </sheetData>
  <mergeCells count="16">
    <mergeCell ref="G10:G15"/>
    <mergeCell ref="C16:E16"/>
    <mergeCell ref="A17:G17"/>
    <mergeCell ref="A1:G1"/>
    <mergeCell ref="A2:G2"/>
    <mergeCell ref="A3:G3"/>
    <mergeCell ref="C4:E4"/>
    <mergeCell ref="A5:A9"/>
    <mergeCell ref="B5:B9"/>
    <mergeCell ref="C5:E5"/>
    <mergeCell ref="A10:A15"/>
    <mergeCell ref="B10:B15"/>
    <mergeCell ref="C10:E10"/>
    <mergeCell ref="F5:F9"/>
    <mergeCell ref="G5:G9"/>
    <mergeCell ref="F10:F15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5" sqref="K3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 расчета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Кайдановская Надежда Васильевна</cp:lastModifiedBy>
  <cp:lastPrinted>2024-05-24T13:05:24Z</cp:lastPrinted>
  <dcterms:created xsi:type="dcterms:W3CDTF">2022-09-14T12:23:02Z</dcterms:created>
  <dcterms:modified xsi:type="dcterms:W3CDTF">2024-11-22T06:32:35Z</dcterms:modified>
</cp:coreProperties>
</file>