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для ФГИС\промежуточные\"/>
    </mc:Choice>
  </mc:AlternateContent>
  <bookViews>
    <workbookView xWindow="0" yWindow="0" windowWidth="24405" windowHeight="11880" tabRatio="683"/>
  </bookViews>
  <sheets>
    <sheet name="Пример расчета" sheetId="2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1" l="1"/>
  <c r="F19" i="21"/>
  <c r="G5" i="21"/>
  <c r="F5" i="21"/>
  <c r="G19" i="21" l="1"/>
  <c r="G24" i="21" s="1"/>
  <c r="F12" i="21"/>
</calcChain>
</file>

<file path=xl/sharedStrings.xml><?xml version="1.0" encoding="utf-8"?>
<sst xmlns="http://schemas.openxmlformats.org/spreadsheetml/2006/main" count="47" uniqueCount="33">
  <si>
    <t>№ п.п.</t>
  </si>
  <si>
    <t>Расчет стоимости</t>
  </si>
  <si>
    <t>Наименование объекта проектирования или вида проектных работ</t>
  </si>
  <si>
    <t>Наименование, номера глав, таблиц, парграфов и пунктов НЗ на проектные работы</t>
  </si>
  <si>
    <t>а =</t>
  </si>
  <si>
    <t>тыс.руб</t>
  </si>
  <si>
    <t>тыс. руб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</si>
  <si>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</si>
  <si>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</si>
  <si>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</si>
  <si>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</si>
  <si>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=</t>
    </r>
  </si>
  <si>
    <t>Пример определения стоимости проектирования 
инженерно-технических систем антитеррористической защищенности (далее - ИТСО)</t>
  </si>
  <si>
    <t>Система охранной и тревожной сигнализации для блока № 1</t>
  </si>
  <si>
    <t>кв.м., площадь блока № 1</t>
  </si>
  <si>
    <r>
      <t>К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=</t>
    </r>
  </si>
  <si>
    <t>Система охранной и тревожной сигнализации для блока № 2</t>
  </si>
  <si>
    <t xml:space="preserve">НЗ № 828/пр 
Таблица 3.1 пункт 1
</t>
  </si>
  <si>
    <r>
      <t>К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</si>
  <si>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=</t>
    </r>
  </si>
  <si>
    <t>Оборудование системы тревожной сигнализации (радиоканал), предназначенное для передачи сигналов на пульт централизованной охраны</t>
  </si>
  <si>
    <t>шт, количество тревожных кнопок</t>
  </si>
  <si>
    <t>ИТОГО по п.п. 1-3</t>
  </si>
  <si>
    <t>Проектирование трех рубежей защиты ( пункт 1.2 таблицы 3.1.1 НЗ № 828/пр)</t>
  </si>
  <si>
    <t>Проектирование с различными режимами защиты (пункт 2 таблицы 3.1.1 НЗ № 828/пр)</t>
  </si>
  <si>
    <t>Проектирование трех рубежей защиты (пункт 1.2 таблицы 3.1.1 НЗ № 828/пр)</t>
  </si>
  <si>
    <t xml:space="preserve">НЗ № 828/пр, 
Таблица 3.1 пункт 3
</t>
  </si>
  <si>
    <t xml:space="preserve">Нормативные затраты на работы по подготовке проектной документации для для создания инженерно-технической системы антитеррористической защищенности объектов жилищно-гражданского назначения, установленные приказом Минстроя России от 20.11.2023 № 828/пр (далее – НЗ № 828/пр), 
Таблица 3.1 пункт 1
</t>
  </si>
  <si>
    <t>Проектирование категорируемого помещения (пункт 6 таблицы 2 НЗ № 828/пр)</t>
  </si>
  <si>
    <t>Проектирование скрытой проводки (пункт 8 таблицы 2 НЗ № 828/пр)</t>
  </si>
  <si>
    <t>Требуется определить стоимость проектирования ИТСО в здании площадью 550 кв.м. в составе:
           − охранной сигнализации с тремы рубежами защиты;
           − двух блоков помещений с различными режимами работы:
                          − блок № 1 с защищаемой площадью 455 кв.м.,
                          − блок № 2 - взрывоопасная лаборатория  с защищаемой площадью 95 кв.м. со скрытой проводкой;
          − системы тревожной сигнализации с передачей сигналов по радиоканалу на пульт централизованной охраны с комплексом оборудования с 1 тревожной кнопкой</t>
  </si>
  <si>
    <t xml:space="preserve">индекс пересчета III кв. 2024 г. </t>
  </si>
  <si>
    <t xml:space="preserve">   Расчет выполнен в ценах на 3 кв. 2024 г., согласно письму Минстроя России от от 29.07.2024г. № 43022-ИФ/09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</si>
</sst>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64" fontId="1" fillId="0" borderId="0" xfId="2" applyNumberFormat="1" applyFont="1" applyFill="1" applyBorder="1"/>
    <xf numFmtId="0" fontId="2" fillId="0" borderId="5" xfId="2" applyFont="1" applyFill="1" applyBorder="1" applyAlignment="1">
      <alignment horizontal="center" vertical="center" wrapText="1"/>
    </xf>
    <xf numFmtId="3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165" fontId="1" fillId="0" borderId="2" xfId="2" applyNumberFormat="1" applyFont="1" applyBorder="1" applyAlignment="1">
      <alignment vertical="center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" fillId="0" borderId="4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/>
    </xf>
    <xf numFmtId="0" fontId="2" fillId="0" borderId="6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right" vertical="center"/>
    </xf>
    <xf numFmtId="0" fontId="1" fillId="0" borderId="12" xfId="2" applyFont="1" applyFill="1" applyBorder="1" applyAlignment="1">
      <alignment horizontal="left" vertical="center" wrapText="1"/>
    </xf>
    <xf numFmtId="0" fontId="1" fillId="0" borderId="13" xfId="2" applyFont="1" applyFill="1" applyBorder="1" applyAlignment="1">
      <alignment horizontal="right" vertical="center"/>
    </xf>
    <xf numFmtId="0" fontId="1" fillId="0" borderId="15" xfId="2" applyFont="1" applyFill="1" applyBorder="1" applyAlignment="1">
      <alignment horizontal="left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right" vertical="center"/>
    </xf>
    <xf numFmtId="2" fontId="1" fillId="0" borderId="17" xfId="1" applyNumberFormat="1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left" vertical="center" wrapText="1"/>
    </xf>
    <xf numFmtId="0" fontId="1" fillId="0" borderId="1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2" fontId="1" fillId="0" borderId="14" xfId="1" applyNumberFormat="1" applyFont="1" applyFill="1" applyBorder="1" applyAlignment="1">
      <alignment horizontal="center" vertical="center"/>
    </xf>
    <xf numFmtId="2" fontId="1" fillId="0" borderId="17" xfId="1" applyNumberFormat="1" applyFont="1" applyFill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indent="2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4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left" vertical="top" wrapText="1" indent="1"/>
    </xf>
    <xf numFmtId="0" fontId="1" fillId="0" borderId="9" xfId="2" applyFont="1" applyFill="1" applyBorder="1" applyAlignment="1">
      <alignment horizontal="left" vertical="top" wrapText="1" inden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4" zoomScale="115" zoomScaleNormal="115" zoomScaleSheetLayoutView="98" workbookViewId="0">
      <selection activeCell="H5" sqref="H5"/>
    </sheetView>
  </sheetViews>
  <sheetFormatPr defaultRowHeight="15.75" x14ac:dyDescent="0.25"/>
  <cols>
    <col min="1" max="1" width="6.28515625" style="6" customWidth="1"/>
    <col min="2" max="2" width="28" style="6" customWidth="1"/>
    <col min="3" max="3" width="8.5703125" style="6" customWidth="1"/>
    <col min="4" max="4" width="14.140625" style="6" customWidth="1"/>
    <col min="5" max="5" width="48.5703125" style="6" customWidth="1"/>
    <col min="6" max="6" width="20.140625" style="6" customWidth="1"/>
    <col min="7" max="7" width="20.28515625" style="6" customWidth="1"/>
    <col min="8" max="8" width="14.5703125" style="6" customWidth="1"/>
    <col min="9" max="9" width="12.5703125" style="6" customWidth="1"/>
    <col min="10" max="10" width="11.28515625" style="6" customWidth="1"/>
    <col min="11" max="16384" width="9.140625" style="6"/>
  </cols>
  <sheetData>
    <row r="1" spans="1:10" ht="69.75" customHeight="1" x14ac:dyDescent="0.25">
      <c r="A1" s="46" t="s">
        <v>12</v>
      </c>
      <c r="B1" s="47"/>
      <c r="C1" s="47"/>
      <c r="D1" s="47"/>
      <c r="E1" s="47"/>
      <c r="F1" s="47"/>
      <c r="G1" s="47"/>
    </row>
    <row r="2" spans="1:10" ht="124.5" customHeight="1" x14ac:dyDescent="0.25">
      <c r="A2" s="48" t="s">
        <v>30</v>
      </c>
      <c r="B2" s="49"/>
      <c r="C2" s="49"/>
      <c r="D2" s="49"/>
      <c r="E2" s="49"/>
      <c r="F2" s="49"/>
      <c r="G2" s="49"/>
    </row>
    <row r="3" spans="1:10" ht="21" customHeight="1" x14ac:dyDescent="0.25">
      <c r="A3" s="50" t="s">
        <v>32</v>
      </c>
      <c r="B3" s="50"/>
      <c r="C3" s="50"/>
      <c r="D3" s="50"/>
      <c r="E3" s="50"/>
      <c r="F3" s="50"/>
      <c r="G3" s="51"/>
    </row>
    <row r="4" spans="1:10" ht="47.25" x14ac:dyDescent="0.25">
      <c r="A4" s="2" t="s">
        <v>0</v>
      </c>
      <c r="B4" s="2" t="s">
        <v>2</v>
      </c>
      <c r="C4" s="52" t="s">
        <v>3</v>
      </c>
      <c r="D4" s="53"/>
      <c r="E4" s="54"/>
      <c r="F4" s="26" t="s">
        <v>1</v>
      </c>
      <c r="G4" s="2" t="s">
        <v>7</v>
      </c>
    </row>
    <row r="5" spans="1:10" ht="99.75" customHeight="1" x14ac:dyDescent="0.25">
      <c r="A5" s="55">
        <v>1</v>
      </c>
      <c r="B5" s="57" t="s">
        <v>13</v>
      </c>
      <c r="C5" s="60" t="s">
        <v>27</v>
      </c>
      <c r="D5" s="61"/>
      <c r="E5" s="62"/>
      <c r="F5" s="3" t="str">
        <f>CONCATENATE("(",D6," + ",D7," х ",D8,") х ",D9," х ",D10," х 1000 х ",D11,)</f>
        <v>(26,3 + 0,07 х 455) х 1,1 х 1,1 х 1000 х 1,44</v>
      </c>
      <c r="G5" s="18">
        <f>(D6+D7*D8)*D9*D11*D10*1000</f>
        <v>101321</v>
      </c>
      <c r="H5" s="7"/>
      <c r="I5" s="8"/>
      <c r="J5" s="9"/>
    </row>
    <row r="6" spans="1:10" x14ac:dyDescent="0.25">
      <c r="A6" s="56"/>
      <c r="B6" s="58"/>
      <c r="C6" s="35" t="s">
        <v>4</v>
      </c>
      <c r="D6" s="40">
        <v>26.3</v>
      </c>
      <c r="E6" s="28" t="s">
        <v>5</v>
      </c>
      <c r="F6" s="1"/>
      <c r="G6" s="19"/>
      <c r="H6" s="10"/>
      <c r="I6" s="11"/>
      <c r="J6" s="9"/>
    </row>
    <row r="7" spans="1:10" x14ac:dyDescent="0.25">
      <c r="A7" s="56"/>
      <c r="B7" s="58"/>
      <c r="C7" s="36" t="s">
        <v>8</v>
      </c>
      <c r="D7" s="41">
        <v>7.0000000000000007E-2</v>
      </c>
      <c r="E7" s="30" t="s">
        <v>6</v>
      </c>
      <c r="F7" s="1"/>
      <c r="G7" s="19"/>
      <c r="H7" s="10"/>
      <c r="I7" s="11"/>
      <c r="J7" s="9"/>
    </row>
    <row r="8" spans="1:10" ht="27" customHeight="1" x14ac:dyDescent="0.25">
      <c r="A8" s="56"/>
      <c r="B8" s="58"/>
      <c r="C8" s="36" t="s">
        <v>9</v>
      </c>
      <c r="D8" s="31">
        <v>455</v>
      </c>
      <c r="E8" s="30" t="s">
        <v>14</v>
      </c>
      <c r="G8" s="19"/>
      <c r="H8" s="7"/>
      <c r="I8" s="11"/>
      <c r="J8" s="9"/>
    </row>
    <row r="9" spans="1:10" ht="30.75" customHeight="1" x14ac:dyDescent="0.25">
      <c r="A9" s="56"/>
      <c r="B9" s="58"/>
      <c r="C9" s="36" t="s">
        <v>11</v>
      </c>
      <c r="D9" s="31">
        <v>1.1000000000000001</v>
      </c>
      <c r="E9" s="30" t="s">
        <v>25</v>
      </c>
      <c r="G9" s="22"/>
      <c r="H9" s="7"/>
      <c r="I9" s="11"/>
      <c r="J9" s="9"/>
    </row>
    <row r="10" spans="1:10" ht="36.75" customHeight="1" x14ac:dyDescent="0.25">
      <c r="A10" s="56"/>
      <c r="B10" s="58"/>
      <c r="C10" s="36" t="s">
        <v>15</v>
      </c>
      <c r="D10" s="31">
        <v>1.1000000000000001</v>
      </c>
      <c r="E10" s="30" t="s">
        <v>24</v>
      </c>
      <c r="G10" s="22"/>
      <c r="H10" s="7"/>
      <c r="I10" s="11"/>
      <c r="J10" s="9"/>
    </row>
    <row r="11" spans="1:10" ht="28.5" customHeight="1" x14ac:dyDescent="0.25">
      <c r="A11" s="56"/>
      <c r="B11" s="59"/>
      <c r="C11" s="37" t="s">
        <v>10</v>
      </c>
      <c r="D11" s="33">
        <v>1.44</v>
      </c>
      <c r="E11" s="34" t="s">
        <v>31</v>
      </c>
      <c r="F11" s="4"/>
      <c r="G11" s="20"/>
      <c r="H11" s="12"/>
      <c r="I11" s="11"/>
    </row>
    <row r="12" spans="1:10" ht="34.5" customHeight="1" x14ac:dyDescent="0.25">
      <c r="A12" s="55">
        <v>2</v>
      </c>
      <c r="B12" s="57" t="s">
        <v>16</v>
      </c>
      <c r="C12" s="60" t="s">
        <v>17</v>
      </c>
      <c r="D12" s="61"/>
      <c r="E12" s="62"/>
      <c r="F12" s="3" t="str">
        <f>CONCATENATE(,D13," х ",D14," х ",D15," х ",D16," х ",D17," х 1000 х ",D18,)</f>
        <v>47,3 х 1,1 х 1,1 х 1,3 х 1,2 х 1000 х 1,44</v>
      </c>
      <c r="G12" s="18">
        <f>D13*D14*D18*D16*D17*D15*1000</f>
        <v>128568</v>
      </c>
      <c r="H12" s="7"/>
      <c r="I12" s="8"/>
      <c r="J12" s="9"/>
    </row>
    <row r="13" spans="1:10" x14ac:dyDescent="0.25">
      <c r="A13" s="56"/>
      <c r="B13" s="58"/>
      <c r="C13" s="35" t="s">
        <v>4</v>
      </c>
      <c r="D13" s="40">
        <v>47.3</v>
      </c>
      <c r="E13" s="28" t="s">
        <v>5</v>
      </c>
      <c r="F13" s="1"/>
      <c r="G13" s="19"/>
      <c r="H13" s="10"/>
      <c r="I13" s="11"/>
      <c r="J13" s="9"/>
    </row>
    <row r="14" spans="1:10" ht="37.5" customHeight="1" x14ac:dyDescent="0.25">
      <c r="A14" s="56"/>
      <c r="B14" s="58"/>
      <c r="C14" s="36" t="s">
        <v>11</v>
      </c>
      <c r="D14" s="38">
        <v>1.1000000000000001</v>
      </c>
      <c r="E14" s="30" t="s">
        <v>23</v>
      </c>
      <c r="G14" s="22"/>
      <c r="H14" s="7"/>
      <c r="I14" s="11"/>
      <c r="J14" s="9"/>
    </row>
    <row r="15" spans="1:10" ht="43.5" customHeight="1" x14ac:dyDescent="0.25">
      <c r="A15" s="56"/>
      <c r="B15" s="58"/>
      <c r="C15" s="36" t="s">
        <v>15</v>
      </c>
      <c r="D15" s="38">
        <v>1.1000000000000001</v>
      </c>
      <c r="E15" s="30" t="s">
        <v>24</v>
      </c>
      <c r="G15" s="22"/>
      <c r="H15" s="7"/>
      <c r="I15" s="11"/>
      <c r="J15" s="9"/>
    </row>
    <row r="16" spans="1:10" ht="39" customHeight="1" x14ac:dyDescent="0.25">
      <c r="A16" s="56"/>
      <c r="B16" s="58"/>
      <c r="C16" s="36" t="s">
        <v>18</v>
      </c>
      <c r="D16" s="38">
        <v>1.3</v>
      </c>
      <c r="E16" s="30" t="s">
        <v>28</v>
      </c>
      <c r="G16" s="22"/>
      <c r="H16" s="7"/>
      <c r="I16" s="11"/>
      <c r="J16" s="9"/>
    </row>
    <row r="17" spans="1:12" ht="36.75" customHeight="1" x14ac:dyDescent="0.25">
      <c r="A17" s="56"/>
      <c r="B17" s="58"/>
      <c r="C17" s="36" t="s">
        <v>19</v>
      </c>
      <c r="D17" s="38">
        <v>1.2</v>
      </c>
      <c r="E17" s="30" t="s">
        <v>29</v>
      </c>
      <c r="G17" s="22"/>
      <c r="H17" s="7"/>
      <c r="I17" s="11"/>
      <c r="J17" s="9"/>
    </row>
    <row r="18" spans="1:12" ht="22.5" customHeight="1" x14ac:dyDescent="0.25">
      <c r="A18" s="56"/>
      <c r="B18" s="59"/>
      <c r="C18" s="37" t="s">
        <v>10</v>
      </c>
      <c r="D18" s="39">
        <v>1.44</v>
      </c>
      <c r="E18" s="34" t="s">
        <v>31</v>
      </c>
      <c r="F18" s="4"/>
      <c r="G18" s="20"/>
      <c r="H18" s="12"/>
      <c r="I18" s="11"/>
    </row>
    <row r="19" spans="1:12" ht="33" customHeight="1" x14ac:dyDescent="0.25">
      <c r="A19" s="55">
        <v>3</v>
      </c>
      <c r="B19" s="57" t="s">
        <v>20</v>
      </c>
      <c r="C19" s="60" t="s">
        <v>26</v>
      </c>
      <c r="D19" s="61"/>
      <c r="E19" s="62"/>
      <c r="F19" s="3" t="str">
        <f>CONCATENATE("(",D20," + ",D21," х ",D22,") х 1000 х ",D23,)</f>
        <v>(32,1 + 25,2 х 1) х 1000 х 1,44</v>
      </c>
      <c r="G19" s="18">
        <f>(D20+D21*D22)*1000*D23</f>
        <v>82512</v>
      </c>
      <c r="H19" s="7"/>
      <c r="I19" s="8"/>
      <c r="J19" s="9"/>
    </row>
    <row r="20" spans="1:12" x14ac:dyDescent="0.25">
      <c r="A20" s="56"/>
      <c r="B20" s="58"/>
      <c r="C20" s="27" t="s">
        <v>4</v>
      </c>
      <c r="D20" s="40">
        <v>32.1</v>
      </c>
      <c r="E20" s="28" t="s">
        <v>5</v>
      </c>
      <c r="F20" s="1"/>
      <c r="G20" s="19"/>
      <c r="H20" s="10"/>
      <c r="I20" s="11"/>
      <c r="J20" s="9"/>
    </row>
    <row r="21" spans="1:12" x14ac:dyDescent="0.25">
      <c r="A21" s="56"/>
      <c r="B21" s="58"/>
      <c r="C21" s="29" t="s">
        <v>8</v>
      </c>
      <c r="D21" s="41">
        <v>25.2</v>
      </c>
      <c r="E21" s="30" t="s">
        <v>6</v>
      </c>
      <c r="F21" s="1"/>
      <c r="G21" s="19"/>
      <c r="H21" s="10"/>
      <c r="I21" s="11"/>
      <c r="J21" s="9"/>
    </row>
    <row r="22" spans="1:12" ht="34.5" customHeight="1" x14ac:dyDescent="0.25">
      <c r="A22" s="56"/>
      <c r="B22" s="58"/>
      <c r="C22" s="29" t="s">
        <v>9</v>
      </c>
      <c r="D22" s="31">
        <v>1</v>
      </c>
      <c r="E22" s="30" t="s">
        <v>21</v>
      </c>
      <c r="G22" s="19"/>
      <c r="H22" s="7"/>
      <c r="I22" s="11"/>
      <c r="J22" s="9"/>
    </row>
    <row r="23" spans="1:12" ht="22.5" customHeight="1" x14ac:dyDescent="0.25">
      <c r="A23" s="56"/>
      <c r="B23" s="59"/>
      <c r="C23" s="32" t="s">
        <v>10</v>
      </c>
      <c r="D23" s="33">
        <v>1.44</v>
      </c>
      <c r="E23" s="34" t="s">
        <v>31</v>
      </c>
      <c r="F23" s="4"/>
      <c r="G23" s="20"/>
      <c r="H23" s="12"/>
      <c r="I23" s="11"/>
    </row>
    <row r="24" spans="1:12" ht="26.25" customHeight="1" x14ac:dyDescent="0.25">
      <c r="A24" s="13"/>
      <c r="B24" s="23" t="s">
        <v>22</v>
      </c>
      <c r="C24" s="42"/>
      <c r="D24" s="43"/>
      <c r="E24" s="44"/>
      <c r="F24" s="24"/>
      <c r="G24" s="25">
        <f>G5+G12+G19</f>
        <v>312401</v>
      </c>
      <c r="H24" s="12"/>
      <c r="I24" s="11"/>
      <c r="L24" s="11"/>
    </row>
    <row r="25" spans="1:12" x14ac:dyDescent="0.25">
      <c r="I25" s="16"/>
      <c r="L25" s="16"/>
    </row>
    <row r="26" spans="1:12" x14ac:dyDescent="0.25">
      <c r="A26" s="45"/>
      <c r="B26" s="45"/>
      <c r="C26" s="45"/>
      <c r="D26" s="45"/>
      <c r="E26" s="45"/>
      <c r="F26" s="45"/>
      <c r="G26" s="45"/>
      <c r="H26" s="7"/>
      <c r="I26" s="8"/>
      <c r="J26" s="9"/>
    </row>
    <row r="27" spans="1:12" x14ac:dyDescent="0.25">
      <c r="H27" s="7"/>
      <c r="I27" s="11"/>
      <c r="J27" s="9"/>
    </row>
    <row r="28" spans="1:12" x14ac:dyDescent="0.25">
      <c r="B28" s="5"/>
      <c r="C28" s="5"/>
      <c r="D28" s="5"/>
      <c r="E28" s="5"/>
      <c r="F28" s="5"/>
      <c r="G28" s="21"/>
      <c r="H28" s="7"/>
      <c r="I28" s="11"/>
      <c r="J28" s="9"/>
    </row>
    <row r="29" spans="1:12" x14ac:dyDescent="0.25">
      <c r="H29" s="12"/>
      <c r="I29" s="11"/>
    </row>
    <row r="31" spans="1:12" x14ac:dyDescent="0.25">
      <c r="I31" s="16"/>
    </row>
    <row r="33" spans="8:13" x14ac:dyDescent="0.25">
      <c r="H33" s="7"/>
      <c r="I33" s="11"/>
      <c r="J33" s="9"/>
    </row>
    <row r="34" spans="8:13" x14ac:dyDescent="0.25">
      <c r="H34" s="7"/>
      <c r="I34" s="11"/>
      <c r="J34" s="9"/>
    </row>
    <row r="35" spans="8:13" x14ac:dyDescent="0.25">
      <c r="H35" s="12"/>
      <c r="I35" s="11"/>
    </row>
    <row r="37" spans="8:13" x14ac:dyDescent="0.25">
      <c r="I37" s="16"/>
      <c r="M37" s="14"/>
    </row>
    <row r="38" spans="8:13" x14ac:dyDescent="0.25">
      <c r="I38" s="16"/>
    </row>
    <row r="40" spans="8:13" x14ac:dyDescent="0.25">
      <c r="J40" s="16"/>
    </row>
    <row r="41" spans="8:13" x14ac:dyDescent="0.25">
      <c r="J41" s="16"/>
    </row>
    <row r="42" spans="8:13" x14ac:dyDescent="0.25">
      <c r="J42" s="15"/>
    </row>
    <row r="47" spans="8:13" x14ac:dyDescent="0.25">
      <c r="J47" s="17"/>
    </row>
  </sheetData>
  <mergeCells count="15">
    <mergeCell ref="C24:E24"/>
    <mergeCell ref="A26:G26"/>
    <mergeCell ref="A1:G1"/>
    <mergeCell ref="A2:G2"/>
    <mergeCell ref="A3:G3"/>
    <mergeCell ref="C4:E4"/>
    <mergeCell ref="A5:A11"/>
    <mergeCell ref="B5:B11"/>
    <mergeCell ref="C5:E5"/>
    <mergeCell ref="A12:A18"/>
    <mergeCell ref="B12:B18"/>
    <mergeCell ref="C12:E12"/>
    <mergeCell ref="A19:A23"/>
    <mergeCell ref="B19:B23"/>
    <mergeCell ref="C19:E19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расчета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dcterms:created xsi:type="dcterms:W3CDTF">2022-09-14T12:23:02Z</dcterms:created>
  <dcterms:modified xsi:type="dcterms:W3CDTF">2024-08-27T13:25:17Z</dcterms:modified>
</cp:coreProperties>
</file>