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Архив ФЦЦС\РМНПДиВР\!!! Приказы Минстроя по утверждению Методик\2024 год\Для ФГИС ЦС\Пример определения ст-ти проект-ия от общей ст-ти строительства\"/>
    </mc:Choice>
  </mc:AlternateContent>
  <bookViews>
    <workbookView xWindow="0" yWindow="0" windowWidth="28800" windowHeight="12600" tabRatio="683"/>
  </bookViews>
  <sheets>
    <sheet name="Пример расчета" sheetId="20" r:id="rId1"/>
    <sheet name="Разъяснения к расчету" sheetId="21" r:id="rId2"/>
  </sheets>
  <definedNames>
    <definedName name="_xlnm.Print_Area" localSheetId="0">'Пример расчета'!$A$1:$G$18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0" l="1"/>
  <c r="E14" i="20"/>
  <c r="F5" i="20" l="1"/>
  <c r="D11" i="20" l="1"/>
  <c r="D13" i="20" s="1"/>
  <c r="D7" i="20" l="1"/>
  <c r="G5" i="20" l="1"/>
  <c r="G18" i="20" s="1"/>
</calcChain>
</file>

<file path=xl/sharedStrings.xml><?xml version="1.0" encoding="utf-8"?>
<sst xmlns="http://schemas.openxmlformats.org/spreadsheetml/2006/main" count="110" uniqueCount="89">
  <si>
    <t>№ п.п.</t>
  </si>
  <si>
    <t>Расчет стоимости</t>
  </si>
  <si>
    <t>Наименование объекта проектирования или вида проектных работ</t>
  </si>
  <si>
    <t>Стоимость работ,                руб.</t>
  </si>
  <si>
    <t>руб, сметная стоимость строительства объекта, рассчитанная в уровне цен по состоянию на 3 квартал 2023 года</t>
  </si>
  <si>
    <t>индекс пересчета за 2022 год, принимаемый по строке «Инвестиции в основной капитал. индекс-дефлятор» по графе «2022 год отчет» в соответствии с данными среднесрочного прогноза социально-экономического развития Российской Федерации (далее – Прогноз)</t>
  </si>
  <si>
    <t xml:space="preserve">квартальный индекс пересчета за 2023 год </t>
  </si>
  <si>
    <t xml:space="preserve">индекс пересчета за 1-3 квартал 2023 года </t>
  </si>
  <si>
    <t>отсутвуют факторы, усложняющие проектирование</t>
  </si>
  <si>
    <t>в зависимости от стоимости строительства объекта</t>
  </si>
  <si>
    <r>
      <t>С</t>
    </r>
    <r>
      <rPr>
        <b/>
        <vertAlign val="subscript"/>
        <sz val="16"/>
        <color rgb="FF000000"/>
        <rFont val="Times New Roman"/>
        <family val="1"/>
        <charset val="204"/>
      </rPr>
      <t>пр</t>
    </r>
    <r>
      <rPr>
        <b/>
        <sz val="16"/>
        <color rgb="FF000000"/>
        <rFont val="Times New Roman"/>
        <family val="1"/>
        <charset val="204"/>
      </rPr>
      <t xml:space="preserve"> =</t>
    </r>
  </si>
  <si>
    <r>
      <t>С</t>
    </r>
    <r>
      <rPr>
        <b/>
        <vertAlign val="subscript"/>
        <sz val="16"/>
        <color rgb="FF000000"/>
        <rFont val="Times New Roman"/>
        <family val="1"/>
        <charset val="204"/>
      </rPr>
      <t xml:space="preserve">стр </t>
    </r>
    <r>
      <rPr>
        <b/>
        <sz val="16"/>
        <color rgb="FF000000"/>
        <rFont val="Times New Roman"/>
        <family val="1"/>
        <charset val="204"/>
      </rPr>
      <t>х α х К</t>
    </r>
    <r>
      <rPr>
        <b/>
        <vertAlign val="subscript"/>
        <sz val="16"/>
        <color rgb="FF000000"/>
        <rFont val="Times New Roman"/>
        <family val="1"/>
        <charset val="204"/>
      </rPr>
      <t>п</t>
    </r>
    <r>
      <rPr>
        <b/>
        <sz val="16"/>
        <color rgb="FF000000"/>
        <rFont val="Times New Roman"/>
        <family val="1"/>
        <charset val="204"/>
      </rPr>
      <t xml:space="preserve"> х И</t>
    </r>
    <r>
      <rPr>
        <b/>
        <vertAlign val="subscript"/>
        <sz val="16"/>
        <color rgb="FF000000"/>
        <rFont val="Times New Roman"/>
        <family val="1"/>
        <charset val="204"/>
      </rPr>
      <t>пр</t>
    </r>
  </si>
  <si>
    <t> где:</t>
  </si>
  <si>
    <r>
      <t>С</t>
    </r>
    <r>
      <rPr>
        <vertAlign val="subscript"/>
        <sz val="14"/>
        <color rgb="FF000000"/>
        <rFont val="Times New Roman"/>
        <family val="1"/>
        <charset val="204"/>
      </rPr>
      <t>стр</t>
    </r>
    <r>
      <rPr>
        <sz val="14"/>
        <color rgb="FF000000"/>
        <rFont val="Times New Roman"/>
        <family val="1"/>
        <charset val="204"/>
      </rPr>
      <t xml:space="preserve"> </t>
    </r>
  </si>
  <si>
    <t>–</t>
  </si>
  <si>
    <t>сметная стоимость строительства объекта, рассчитанная в уровне цен по состоянию на 1 января года разработки НЗ (для данного примера в соответствии с пунктом 5 НЗ – на 01.01.2021);</t>
  </si>
  <si>
    <t>α</t>
  </si>
  <si>
    <t>норматив цены проектных работ для соответствующей стоимости строительства согласно таблицам НЗ на проектные работы;</t>
  </si>
  <si>
    <r>
      <t>К</t>
    </r>
    <r>
      <rPr>
        <vertAlign val="subscript"/>
        <sz val="14"/>
        <color rgb="FF000000"/>
        <rFont val="Times New Roman"/>
        <family val="1"/>
        <charset val="204"/>
      </rPr>
      <t>п</t>
    </r>
  </si>
  <si>
    <t>корректирующие коэффициенты согласно положениям НЗ на проектные работы;</t>
  </si>
  <si>
    <r>
      <t>И</t>
    </r>
    <r>
      <rPr>
        <vertAlign val="subscript"/>
        <sz val="14"/>
        <color rgb="FF000000"/>
        <rFont val="Times New Roman"/>
        <family val="1"/>
        <charset val="204"/>
      </rPr>
      <t>пр</t>
    </r>
  </si>
  <si>
    <t>индекс изменения сметной стоимости проектных работ.</t>
  </si>
  <si>
    <r>
      <t>С</t>
    </r>
    <r>
      <rPr>
        <vertAlign val="subscript"/>
        <sz val="14"/>
        <color theme="1"/>
        <rFont val="Times New Roman"/>
        <family val="1"/>
        <charset val="204"/>
      </rPr>
      <t>стр</t>
    </r>
    <r>
      <rPr>
        <sz val="14"/>
        <color theme="1"/>
        <rFont val="Times New Roman"/>
        <family val="1"/>
        <charset val="204"/>
      </rPr>
      <t>=</t>
    </r>
    <r>
      <rPr>
        <sz val="14"/>
        <color rgb="FF000000"/>
        <rFont val="Times New Roman"/>
        <family val="1"/>
        <charset val="204"/>
      </rPr>
      <t xml:space="preserve"> С</t>
    </r>
    <r>
      <rPr>
        <vertAlign val="subscript"/>
        <sz val="14"/>
        <color rgb="FF000000"/>
        <rFont val="Times New Roman"/>
        <family val="1"/>
        <charset val="204"/>
      </rPr>
      <t xml:space="preserve">стр01.01.2021 </t>
    </r>
    <r>
      <rPr>
        <sz val="14"/>
        <color rgb="FF000000"/>
        <rFont val="Times New Roman"/>
        <family val="1"/>
        <charset val="204"/>
      </rPr>
      <t>– сметная стоимость строительства объекта, рассчитанная в уровне цен по состоянию на 01.01.2021 (год разработки НЗ);</t>
    </r>
  </si>
  <si>
    <r>
      <t>С</t>
    </r>
    <r>
      <rPr>
        <vertAlign val="subscript"/>
        <sz val="14"/>
        <color rgb="FF000000"/>
        <rFont val="Times New Roman"/>
        <family val="1"/>
        <charset val="204"/>
      </rPr>
      <t>стр01.01.2021</t>
    </r>
    <r>
      <rPr>
        <sz val="14"/>
        <color rgb="FF000000"/>
        <rFont val="Times New Roman"/>
        <family val="1"/>
        <charset val="204"/>
      </rPr>
      <t xml:space="preserve"> =</t>
    </r>
  </si>
  <si>
    <r>
      <t>С</t>
    </r>
    <r>
      <rPr>
        <vertAlign val="subscript"/>
        <sz val="14"/>
        <color rgb="FF000000"/>
        <rFont val="Times New Roman"/>
        <family val="1"/>
        <charset val="204"/>
      </rPr>
      <t>стр3кв.2023</t>
    </r>
  </si>
  <si>
    <r>
      <t>К</t>
    </r>
    <r>
      <rPr>
        <vertAlign val="subscript"/>
        <sz val="14"/>
        <color rgb="FF000000"/>
        <rFont val="Times New Roman"/>
        <family val="1"/>
        <charset val="204"/>
      </rPr>
      <t>2022</t>
    </r>
    <r>
      <rPr>
        <sz val="14"/>
        <color rgb="FF000000"/>
        <rFont val="Times New Roman"/>
        <family val="1"/>
        <charset val="204"/>
      </rPr>
      <t xml:space="preserve"> × </t>
    </r>
    <r>
      <rPr>
        <vertAlign val="superscript"/>
        <sz val="14"/>
        <color rgb="FF000000"/>
        <rFont val="Times New Roman"/>
        <family val="1"/>
        <charset val="204"/>
      </rPr>
      <t>4</t>
    </r>
    <r>
      <rPr>
        <sz val="14"/>
        <color rgb="FF000000"/>
        <rFont val="Times New Roman"/>
        <family val="1"/>
        <charset val="204"/>
      </rPr>
      <t>√ К</t>
    </r>
    <r>
      <rPr>
        <vertAlign val="subscript"/>
        <sz val="14"/>
        <color rgb="FF000000"/>
        <rFont val="Times New Roman"/>
        <family val="1"/>
        <charset val="204"/>
      </rPr>
      <t>2023</t>
    </r>
    <r>
      <rPr>
        <vertAlign val="superscript"/>
        <sz val="14"/>
        <color rgb="FF000000"/>
        <rFont val="Times New Roman"/>
        <family val="1"/>
        <charset val="204"/>
      </rPr>
      <t>3</t>
    </r>
  </si>
  <si>
    <t>где:</t>
  </si>
  <si>
    <t>сметная стоимость строительства объекта, рассчитанная в уровне цен по состоянию на 3 квартал 2023года;</t>
  </si>
  <si>
    <r>
      <t>К</t>
    </r>
    <r>
      <rPr>
        <vertAlign val="subscript"/>
        <sz val="14"/>
        <color rgb="FF000000"/>
        <rFont val="Times New Roman"/>
        <family val="1"/>
        <charset val="204"/>
      </rPr>
      <t xml:space="preserve">2022; </t>
    </r>
    <r>
      <rPr>
        <sz val="14"/>
        <color rgb="FF000000"/>
        <rFont val="Times New Roman"/>
        <family val="1"/>
        <charset val="204"/>
      </rPr>
      <t>К</t>
    </r>
    <r>
      <rPr>
        <vertAlign val="subscript"/>
        <sz val="14"/>
        <color rgb="FF000000"/>
        <rFont val="Times New Roman"/>
        <family val="1"/>
        <charset val="204"/>
      </rPr>
      <t>2023</t>
    </r>
  </si>
  <si>
    <t>индексы пересчета за 2022, 2023 годы, определяемые в соответствии с данными среднесрочного прогноза социально-экономического развития Российской Федерации (далее – Прогноз), публикуемого Министерством экономического развития Российской Федерации на сайте: http://economy.gov.ru, по строке «Инвестиции в основной капитал. Индекс-дефлятор»;</t>
  </si>
  <si>
    <r>
      <t>4</t>
    </r>
    <r>
      <rPr>
        <sz val="14"/>
        <color rgb="FF000000"/>
        <rFont val="Times New Roman"/>
        <family val="1"/>
        <charset val="204"/>
      </rPr>
      <t>√ К</t>
    </r>
    <r>
      <rPr>
        <vertAlign val="subscript"/>
        <sz val="14"/>
        <color rgb="FF000000"/>
        <rFont val="Times New Roman"/>
        <family val="1"/>
        <charset val="204"/>
      </rPr>
      <t>2023</t>
    </r>
  </si>
  <si>
    <r>
      <t xml:space="preserve">квартальный индекс пересчета за 2023 год, определяемый в </t>
    </r>
    <r>
      <rPr>
        <sz val="14"/>
        <color theme="1"/>
        <rFont val="Times New Roman"/>
        <family val="1"/>
        <charset val="204"/>
      </rPr>
      <t>путем извлечения корня четвертой степени из величины годового индекса пересчета;</t>
    </r>
  </si>
  <si>
    <r>
      <t>(</t>
    </r>
    <r>
      <rPr>
        <vertAlign val="superscript"/>
        <sz val="14"/>
        <color rgb="FF000000"/>
        <rFont val="Times New Roman"/>
        <family val="1"/>
        <charset val="204"/>
      </rPr>
      <t>4</t>
    </r>
    <r>
      <rPr>
        <sz val="14"/>
        <color rgb="FF000000"/>
        <rFont val="Times New Roman"/>
        <family val="1"/>
        <charset val="204"/>
      </rPr>
      <t>√ К</t>
    </r>
    <r>
      <rPr>
        <vertAlign val="subscript"/>
        <sz val="14"/>
        <color rgb="FF000000"/>
        <rFont val="Times New Roman"/>
        <family val="1"/>
        <charset val="204"/>
      </rPr>
      <t>2023</t>
    </r>
    <r>
      <rPr>
        <sz val="14"/>
        <color rgb="FF000000"/>
        <rFont val="Times New Roman"/>
        <family val="1"/>
        <charset val="204"/>
      </rPr>
      <t>)</t>
    </r>
    <r>
      <rPr>
        <vertAlign val="superscript"/>
        <sz val="14"/>
        <color rgb="FF000000"/>
        <rFont val="Times New Roman"/>
        <family val="1"/>
        <charset val="204"/>
      </rPr>
      <t>3</t>
    </r>
  </si>
  <si>
    <t>индекс пересчета за 1 ‒ 3 кварталы 2023 год</t>
  </si>
  <si>
    <t>Основные макроэкономические параметры среднесрочного прогноза социально-экономического развития Российской Федерации до 2026 года (Базовый вариант)</t>
  </si>
  <si>
    <t>отчет**</t>
  </si>
  <si>
    <t>оценка**</t>
  </si>
  <si>
    <t>прогноз**</t>
  </si>
  <si>
    <t xml:space="preserve">Инвестиции в основной капитал </t>
  </si>
  <si>
    <t xml:space="preserve">    Номинальный объем</t>
  </si>
  <si>
    <t>млрд руб.</t>
  </si>
  <si>
    <t xml:space="preserve">    Темп роста </t>
  </si>
  <si>
    <t>% г/г</t>
  </si>
  <si>
    <t xml:space="preserve">    Индекс-дефлятор</t>
  </si>
  <si>
    <r>
      <t xml:space="preserve"> = </t>
    </r>
    <r>
      <rPr>
        <b/>
        <sz val="14"/>
        <color rgb="FF000000"/>
        <rFont val="Times New Roman"/>
        <family val="1"/>
        <charset val="204"/>
      </rPr>
      <t>128 152 808 руб.</t>
    </r>
  </si>
  <si>
    <t>1,146 × 1,052</t>
  </si>
  <si>
    <r>
      <t>В соответствии с пунктом 3 таблицы 3.18 НЗ принимаем</t>
    </r>
    <r>
      <rPr>
        <b/>
        <sz val="14"/>
        <color theme="1"/>
        <rFont val="Times New Roman"/>
        <family val="1"/>
        <charset val="204"/>
      </rPr>
      <t xml:space="preserve"> α = 3,58%.</t>
    </r>
  </si>
  <si>
    <r>
      <t>К</t>
    </r>
    <r>
      <rPr>
        <vertAlign val="subscript"/>
        <sz val="14"/>
        <color rgb="FF000000"/>
        <rFont val="Times New Roman"/>
        <family val="1"/>
        <charset val="204"/>
      </rPr>
      <t>п</t>
    </r>
    <r>
      <rPr>
        <sz val="14"/>
        <color rgb="FF000000"/>
        <rFont val="Times New Roman"/>
        <family val="1"/>
        <charset val="204"/>
      </rPr>
      <t xml:space="preserve">=1, </t>
    </r>
    <r>
      <rPr>
        <sz val="14"/>
        <color theme="1"/>
        <rFont val="Times New Roman"/>
        <family val="1"/>
        <charset val="204"/>
      </rPr>
      <t>при отсутствии условий строительства конкретного объекта проектирования, требующих введения в расчет корректирующих коэффициентов.</t>
    </r>
  </si>
  <si>
    <r>
      <t>С</t>
    </r>
    <r>
      <rPr>
        <b/>
        <vertAlign val="subscript"/>
        <sz val="14"/>
        <color rgb="FF000000"/>
        <rFont val="Times New Roman"/>
        <family val="1"/>
        <charset val="204"/>
      </rPr>
      <t>пр</t>
    </r>
    <r>
      <rPr>
        <b/>
        <sz val="14"/>
        <color rgb="FF000000"/>
        <rFont val="Times New Roman"/>
        <family val="1"/>
        <charset val="204"/>
      </rPr>
      <t xml:space="preserve"> =</t>
    </r>
  </si>
  <si>
    <t>128 152 808 ×3,58×1×1,4</t>
  </si>
  <si>
    <r>
      <t xml:space="preserve"> = </t>
    </r>
    <r>
      <rPr>
        <b/>
        <sz val="14"/>
        <color rgb="FF000000"/>
        <rFont val="Times New Roman"/>
        <family val="1"/>
        <charset val="204"/>
      </rPr>
      <t>6 423 019</t>
    </r>
    <r>
      <rPr>
        <sz val="14"/>
        <color rgb="FF000000"/>
        <rFont val="Times New Roman"/>
        <family val="1"/>
        <charset val="204"/>
      </rPr>
      <t xml:space="preserve"> руб.</t>
    </r>
  </si>
  <si>
    <t>индекс пересчета за 2023 год, принимаемый по строке «Инвестиции в основной капитал. индекс-дефлятор» по графе «2023 год оценка» в соответствии с данными Прогноза</t>
  </si>
  <si>
    <t>руб, сметная стоимость строительства объекта, рассчитанная в уровне цен по состоянию на 01.01.2021 (год разработки НЗ);</t>
  </si>
  <si>
    <t>Пример определения стоимости проектирования 
объекта капитального строительства от общей стоимости строительства</t>
  </si>
  <si>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√1,07=1,017 </t>
    </r>
  </si>
  <si>
    <t>"Объект капитального строительства, для которого в НЗ отсутствуют параметры цены"</t>
  </si>
  <si>
    <t xml:space="preserve">ИТОГО </t>
  </si>
  <si>
    <t xml:space="preserve">индекс пересчета для II кв. 2024 г. </t>
  </si>
  <si>
    <t xml:space="preserve">   Требуется определить стоимость проектирования объекта капитального строительства в уровне цен по состоянию на 2 квартал 2024 года, для которого в Нормативных затратах на работы по подготовке проектной документации для строительства и реконструкции объектов жилищно-гражданского назначения, установленных приказом Минстроя России от 28.11.2023 № 848/пр (далее – НЗ) отсутствуют параметры цены проектных работ. 
   Факторы, усложняющие проектирование объекта, отсутствуют.
   Сметная стоимость строительства объекта капитального строительства определена ресурсно-индексным методом в уровне цен по состоянию на 3 квартал 2023 года и составляет 154 500 000 руб. </t>
  </si>
  <si>
    <t xml:space="preserve">   Расчет выполнен в ценах на 2 кв. 2024 г., согласно письму Минстроя России от 27.04.2024 № 24796-АЛ/09</t>
  </si>
  <si>
    <t>Наименование, номера глав, таблиц, парграфов 
и пунктов НЗ на проектные работы</t>
  </si>
  <si>
    <r>
      <t xml:space="preserve">   Согласно пункту 13 Нормативных затрат на работы по подготовке проектной документации для строительства и реконструкции объектов жилищно-гражданского назначения, установленных приказом Минстроя России от 28.11.2023 № 848/пр (далее – НЗ), стоимость проектных работ (С</t>
    </r>
    <r>
      <rPr>
        <vertAlign val="subscript"/>
        <sz val="14"/>
        <color theme="1"/>
        <rFont val="Times New Roman"/>
        <family val="1"/>
        <charset val="204"/>
      </rPr>
      <t>пр)</t>
    </r>
    <r>
      <rPr>
        <sz val="14"/>
        <color theme="1"/>
        <rFont val="Times New Roman"/>
        <family val="1"/>
        <charset val="204"/>
      </rPr>
      <t xml:space="preserve"> по объектам, для которых в НЗ не установлены параметры цены проектных работ, определяется по нормативам цены проектных работ в зависимости от стоимости строительства, указанным в таблице 3.18 пункта 48 НЗ, в соответствии с пунктом 135 Методики определения стоимости работ по подготовке проектной документации, утвержденной приказом Минстроя России от 01.10.2021№ 707/пр, по формуле:</t>
    </r>
  </si>
  <si>
    <r>
      <t>И</t>
    </r>
    <r>
      <rPr>
        <vertAlign val="subscript"/>
        <sz val="14"/>
        <color rgb="FF000000"/>
        <rFont val="Times New Roman"/>
        <family val="1"/>
        <charset val="204"/>
      </rPr>
      <t>пр</t>
    </r>
    <r>
      <rPr>
        <sz val="14"/>
        <color rgb="FF000000"/>
        <rFont val="Times New Roman"/>
        <family val="1"/>
        <charset val="204"/>
      </rPr>
      <t xml:space="preserve"> = 1,4 ‒ индекс изменения сметной стоимости проектных работ для строительства 
на 2 квартал 2024 года, опубликованный в письме Минстроя России от 27.04.2024 № 24796-АЛ/09.</t>
    </r>
  </si>
  <si>
    <r>
      <t xml:space="preserve">   1.</t>
    </r>
    <r>
      <rPr>
        <b/>
        <sz val="7"/>
        <color theme="1"/>
        <rFont val="Times New Roman"/>
        <family val="1"/>
        <charset val="204"/>
      </rPr>
      <t xml:space="preserve">                 </t>
    </r>
    <r>
      <rPr>
        <b/>
        <sz val="14"/>
        <color theme="1"/>
        <rFont val="Times New Roman"/>
        <family val="1"/>
        <charset val="204"/>
      </rPr>
      <t>Определение С</t>
    </r>
    <r>
      <rPr>
        <b/>
        <vertAlign val="subscript"/>
        <sz val="14"/>
        <color theme="1"/>
        <rFont val="Times New Roman"/>
        <family val="1"/>
        <charset val="204"/>
      </rPr>
      <t>стр</t>
    </r>
    <r>
      <rPr>
        <b/>
        <sz val="12"/>
        <color theme="1"/>
        <rFont val="Times New Roman"/>
        <family val="1"/>
        <charset val="204"/>
      </rPr>
      <t xml:space="preserve"> </t>
    </r>
  </si>
  <si>
    <r>
      <t xml:space="preserve">   1.1. Определение С</t>
    </r>
    <r>
      <rPr>
        <b/>
        <vertAlign val="subscript"/>
        <sz val="14"/>
        <color rgb="FF000000"/>
        <rFont val="Times New Roman"/>
        <family val="1"/>
        <charset val="204"/>
      </rPr>
      <t>стр3кв.2023</t>
    </r>
  </si>
  <si>
    <r>
      <t xml:space="preserve">   С</t>
    </r>
    <r>
      <rPr>
        <b/>
        <vertAlign val="subscript"/>
        <sz val="14"/>
        <color rgb="FF000000"/>
        <rFont val="Times New Roman"/>
        <family val="1"/>
        <charset val="204"/>
      </rPr>
      <t>стр3кв.2023</t>
    </r>
    <r>
      <rPr>
        <b/>
        <sz val="14"/>
        <color rgb="FF000000"/>
        <rFont val="Times New Roman"/>
        <family val="1"/>
        <charset val="204"/>
      </rPr>
      <t>= 154 500 000</t>
    </r>
    <r>
      <rPr>
        <sz val="14"/>
        <color rgb="FF000000"/>
        <rFont val="Times New Roman"/>
        <family val="1"/>
        <charset val="204"/>
      </rPr>
      <t xml:space="preserve"> рублей, стоимость </t>
    </r>
    <r>
      <rPr>
        <sz val="14"/>
        <color theme="1"/>
        <rFont val="Times New Roman"/>
        <family val="1"/>
        <charset val="204"/>
      </rPr>
      <t>строительно-монтажных работ и оборудования (в том числе мебели, инвентаря) принимается по итогу глав сводного сметного расчета стоимости строительства</t>
    </r>
    <r>
      <rPr>
        <sz val="14"/>
        <color rgb="FF000000"/>
        <rFont val="Times New Roman"/>
        <family val="1"/>
        <charset val="204"/>
      </rPr>
      <t xml:space="preserve"> в уровне цен по состоянию на 3 квартал 2023 года.</t>
    </r>
  </si>
  <si>
    <r>
      <t xml:space="preserve">   1.2. Определение индекса пересчета за 2022 год К</t>
    </r>
    <r>
      <rPr>
        <b/>
        <vertAlign val="subscript"/>
        <sz val="14"/>
        <color rgb="FF000000"/>
        <rFont val="Times New Roman"/>
        <family val="1"/>
        <charset val="204"/>
      </rPr>
      <t>2022</t>
    </r>
  </si>
  <si>
    <r>
      <t xml:space="preserve">   1.3. Определение индекса пересчета за 1-3 квартал 2023 года (</t>
    </r>
    <r>
      <rPr>
        <b/>
        <vertAlign val="superscript"/>
        <sz val="14"/>
        <color rgb="FF000000"/>
        <rFont val="Times New Roman"/>
        <family val="1"/>
        <charset val="204"/>
      </rPr>
      <t>4</t>
    </r>
    <r>
      <rPr>
        <b/>
        <sz val="14"/>
        <color rgb="FF000000"/>
        <rFont val="Times New Roman"/>
        <family val="1"/>
        <charset val="204"/>
      </rPr>
      <t>√ К</t>
    </r>
    <r>
      <rPr>
        <b/>
        <vertAlign val="subscript"/>
        <sz val="14"/>
        <color rgb="FF000000"/>
        <rFont val="Times New Roman"/>
        <family val="1"/>
        <charset val="204"/>
      </rPr>
      <t>2023</t>
    </r>
    <r>
      <rPr>
        <b/>
        <sz val="14"/>
        <color rgb="FF000000"/>
        <rFont val="Times New Roman"/>
        <family val="1"/>
        <charset val="204"/>
      </rPr>
      <t>)</t>
    </r>
    <r>
      <rPr>
        <b/>
        <vertAlign val="superscript"/>
        <sz val="14"/>
        <color rgb="FF000000"/>
        <rFont val="Times New Roman"/>
        <family val="1"/>
        <charset val="204"/>
      </rPr>
      <t>3</t>
    </r>
  </si>
  <si>
    <r>
      <rPr>
        <b/>
        <sz val="14"/>
        <color rgb="FF000000"/>
        <rFont val="Times New Roman"/>
        <family val="1"/>
        <charset val="204"/>
      </rPr>
      <t xml:space="preserve">   К</t>
    </r>
    <r>
      <rPr>
        <b/>
        <vertAlign val="subscript"/>
        <sz val="14"/>
        <color rgb="FF000000"/>
        <rFont val="Times New Roman"/>
        <family val="1"/>
        <charset val="204"/>
      </rPr>
      <t xml:space="preserve">2023 </t>
    </r>
    <r>
      <rPr>
        <b/>
        <sz val="14"/>
        <color rgb="FF000000"/>
        <rFont val="Times New Roman"/>
        <family val="1"/>
        <charset val="204"/>
      </rPr>
      <t>= 1,07,</t>
    </r>
    <r>
      <rPr>
        <sz val="14"/>
        <color rgb="FF000000"/>
        <rFont val="Times New Roman"/>
        <family val="1"/>
        <charset val="204"/>
      </rPr>
      <t xml:space="preserve"> индекс пересчета за 2023 год принимается по строке «Инвестиции в основной капитал. индекс-дефлятор» по графе «2023 год оценка» в соответствии с </t>
    </r>
    <r>
      <rPr>
        <sz val="14"/>
        <color theme="1"/>
        <rFont val="Times New Roman"/>
        <family val="1"/>
        <charset val="204"/>
      </rPr>
      <t>Прогнозом:</t>
    </r>
  </si>
  <si>
    <r>
      <t xml:space="preserve">   Квартальный индекс пересчета за 2023 год</t>
    </r>
    <r>
      <rPr>
        <vertAlign val="superscript"/>
        <sz val="14"/>
        <color rgb="FF000000"/>
        <rFont val="Times New Roman"/>
        <family val="1"/>
        <charset val="204"/>
      </rPr>
      <t xml:space="preserve"> 4</t>
    </r>
    <r>
      <rPr>
        <sz val="14"/>
        <color rgb="FF000000"/>
        <rFont val="Times New Roman"/>
        <family val="1"/>
        <charset val="204"/>
      </rPr>
      <t>√ К</t>
    </r>
    <r>
      <rPr>
        <vertAlign val="subscript"/>
        <sz val="14"/>
        <color rgb="FF000000"/>
        <rFont val="Times New Roman"/>
        <family val="1"/>
        <charset val="204"/>
      </rPr>
      <t>2023</t>
    </r>
    <r>
      <rPr>
        <sz val="14"/>
        <color rgb="FF000000"/>
        <rFont val="Times New Roman"/>
        <family val="1"/>
        <charset val="204"/>
      </rPr>
      <t>=</t>
    </r>
    <r>
      <rPr>
        <vertAlign val="superscript"/>
        <sz val="14"/>
        <color rgb="FF000000"/>
        <rFont val="Times New Roman"/>
        <family val="1"/>
        <charset val="204"/>
      </rPr>
      <t>4</t>
    </r>
    <r>
      <rPr>
        <sz val="14"/>
        <color rgb="FF000000"/>
        <rFont val="Times New Roman"/>
        <family val="1"/>
        <charset val="204"/>
      </rPr>
      <t>√1,07= 1,017;</t>
    </r>
  </si>
  <si>
    <r>
      <t xml:space="preserve">   Индекс пересчета за 1-3 квартал 2023 года</t>
    </r>
    <r>
      <rPr>
        <vertAlign val="superscript"/>
        <sz val="14"/>
        <color rgb="FF000000"/>
        <rFont val="Times New Roman"/>
        <family val="1"/>
        <charset val="204"/>
      </rPr>
      <t xml:space="preserve"> </t>
    </r>
    <r>
      <rPr>
        <sz val="14"/>
        <color rgb="FF000000"/>
        <rFont val="Times New Roman"/>
        <family val="1"/>
        <charset val="204"/>
      </rPr>
      <t>(</t>
    </r>
    <r>
      <rPr>
        <vertAlign val="superscript"/>
        <sz val="14"/>
        <color rgb="FF000000"/>
        <rFont val="Times New Roman"/>
        <family val="1"/>
        <charset val="204"/>
      </rPr>
      <t>4</t>
    </r>
    <r>
      <rPr>
        <sz val="14"/>
        <color rgb="FF000000"/>
        <rFont val="Times New Roman"/>
        <family val="1"/>
        <charset val="204"/>
      </rPr>
      <t>√ К</t>
    </r>
    <r>
      <rPr>
        <vertAlign val="subscript"/>
        <sz val="14"/>
        <color rgb="FF000000"/>
        <rFont val="Times New Roman"/>
        <family val="1"/>
        <charset val="204"/>
      </rPr>
      <t>2023</t>
    </r>
    <r>
      <rPr>
        <sz val="14"/>
        <color rgb="FF000000"/>
        <rFont val="Times New Roman"/>
        <family val="1"/>
        <charset val="204"/>
      </rPr>
      <t>)</t>
    </r>
    <r>
      <rPr>
        <vertAlign val="superscript"/>
        <sz val="14"/>
        <color rgb="FF000000"/>
        <rFont val="Times New Roman"/>
        <family val="1"/>
        <charset val="204"/>
      </rPr>
      <t>3</t>
    </r>
    <r>
      <rPr>
        <sz val="14"/>
        <color rgb="FF000000"/>
        <rFont val="Times New Roman"/>
        <family val="1"/>
        <charset val="204"/>
      </rPr>
      <t>=1,017</t>
    </r>
    <r>
      <rPr>
        <vertAlign val="superscript"/>
        <sz val="14"/>
        <color rgb="FF000000"/>
        <rFont val="Times New Roman"/>
        <family val="1"/>
        <charset val="204"/>
      </rPr>
      <t>3</t>
    </r>
    <r>
      <rPr>
        <sz val="14"/>
        <color rgb="FF000000"/>
        <rFont val="Times New Roman"/>
        <family val="1"/>
        <charset val="204"/>
      </rPr>
      <t>=</t>
    </r>
    <r>
      <rPr>
        <b/>
        <sz val="14"/>
        <color rgb="FF000000"/>
        <rFont val="Times New Roman"/>
        <family val="1"/>
        <charset val="204"/>
      </rPr>
      <t>1,052</t>
    </r>
  </si>
  <si>
    <r>
      <t xml:space="preserve">   1.4. Определение С</t>
    </r>
    <r>
      <rPr>
        <b/>
        <vertAlign val="subscript"/>
        <sz val="14"/>
        <color rgb="FF000000"/>
        <rFont val="Times New Roman"/>
        <family val="1"/>
        <charset val="204"/>
      </rPr>
      <t>стр01.01.2021:</t>
    </r>
  </si>
  <si>
    <r>
      <t xml:space="preserve">   2.</t>
    </r>
    <r>
      <rPr>
        <b/>
        <sz val="7"/>
        <color theme="1"/>
        <rFont val="Times New Roman"/>
        <family val="1"/>
        <charset val="204"/>
      </rPr>
      <t xml:space="preserve">        </t>
    </r>
    <r>
      <rPr>
        <b/>
        <sz val="14"/>
        <color theme="1"/>
        <rFont val="Times New Roman"/>
        <family val="1"/>
        <charset val="204"/>
      </rPr>
      <t>Определение α (в процентах)</t>
    </r>
  </si>
  <si>
    <r>
      <t xml:space="preserve">   3.</t>
    </r>
    <r>
      <rPr>
        <b/>
        <sz val="7"/>
        <color theme="1"/>
        <rFont val="Times New Roman"/>
        <family val="1"/>
        <charset val="204"/>
      </rPr>
      <t xml:space="preserve">        </t>
    </r>
    <r>
      <rPr>
        <b/>
        <sz val="14"/>
        <color theme="1"/>
        <rFont val="Times New Roman"/>
        <family val="1"/>
        <charset val="204"/>
      </rPr>
      <t>Определение К</t>
    </r>
    <r>
      <rPr>
        <b/>
        <vertAlign val="subscript"/>
        <sz val="14"/>
        <color theme="1"/>
        <rFont val="Times New Roman"/>
        <family val="1"/>
        <charset val="204"/>
      </rPr>
      <t>п</t>
    </r>
  </si>
  <si>
    <r>
      <t xml:space="preserve">   4.</t>
    </r>
    <r>
      <rPr>
        <b/>
        <sz val="7"/>
        <color theme="1"/>
        <rFont val="Times New Roman"/>
        <family val="1"/>
        <charset val="204"/>
      </rPr>
      <t xml:space="preserve">        </t>
    </r>
    <r>
      <rPr>
        <b/>
        <sz val="14"/>
        <color theme="1"/>
        <rFont val="Times New Roman"/>
        <family val="1"/>
        <charset val="204"/>
      </rPr>
      <t>Определение Ипр</t>
    </r>
  </si>
  <si>
    <r>
      <t xml:space="preserve">   5.</t>
    </r>
    <r>
      <rPr>
        <b/>
        <sz val="7"/>
        <color theme="1"/>
        <rFont val="Times New Roman"/>
        <family val="1"/>
        <charset val="204"/>
      </rPr>
      <t xml:space="preserve">        </t>
    </r>
    <r>
      <rPr>
        <b/>
        <sz val="14"/>
        <color theme="1"/>
        <rFont val="Times New Roman"/>
        <family val="1"/>
        <charset val="204"/>
      </rPr>
      <t>Определение С</t>
    </r>
    <r>
      <rPr>
        <b/>
        <vertAlign val="subscript"/>
        <sz val="14"/>
        <color theme="1"/>
        <rFont val="Times New Roman"/>
        <family val="1"/>
        <charset val="204"/>
      </rPr>
      <t>пр</t>
    </r>
    <r>
      <rPr>
        <b/>
        <sz val="14"/>
        <color theme="1"/>
        <rFont val="Times New Roman"/>
        <family val="1"/>
        <charset val="204"/>
      </rPr>
      <t>:</t>
    </r>
  </si>
  <si>
    <t>норматив цены проектных работ для соответствующей стоимости строительства (пункт 3 таблицы 3.18 НЗ)</t>
  </si>
  <si>
    <t xml:space="preserve">НЗ Таблица 3.18 пункт 3
</t>
  </si>
  <si>
    <t>Ипр =</t>
  </si>
  <si>
    <t>Кп =</t>
  </si>
  <si>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>√К</t>
    </r>
    <r>
      <rPr>
        <vertAlign val="subscript"/>
        <sz val="12"/>
        <rFont val="Times New Roman"/>
        <family val="1"/>
        <charset val="204"/>
      </rPr>
      <t xml:space="preserve">2023 </t>
    </r>
    <r>
      <rPr>
        <sz val="12"/>
        <rFont val="Times New Roman"/>
        <family val="1"/>
        <charset val="204"/>
      </rPr>
      <t>=</t>
    </r>
  </si>
  <si>
    <r>
      <t>С</t>
    </r>
    <r>
      <rPr>
        <vertAlign val="subscript"/>
        <sz val="12"/>
        <rFont val="Times New Roman"/>
        <family val="1"/>
        <charset val="204"/>
      </rPr>
      <t>стр3кв.2023</t>
    </r>
    <r>
      <rPr>
        <sz val="12"/>
        <rFont val="Times New Roman"/>
        <family val="1"/>
        <charset val="204"/>
      </rPr>
      <t xml:space="preserve"> =</t>
    </r>
  </si>
  <si>
    <r>
      <t>С</t>
    </r>
    <r>
      <rPr>
        <vertAlign val="subscript"/>
        <sz val="12"/>
        <rFont val="Times New Roman"/>
        <family val="1"/>
        <charset val="204"/>
      </rPr>
      <t xml:space="preserve">стр. 01.01.2021 </t>
    </r>
    <r>
      <rPr>
        <sz val="12"/>
        <rFont val="Times New Roman"/>
        <family val="1"/>
        <charset val="204"/>
      </rPr>
      <t>=</t>
    </r>
  </si>
  <si>
    <r>
      <t>К</t>
    </r>
    <r>
      <rPr>
        <vertAlign val="subscript"/>
        <sz val="12"/>
        <rFont val="Times New Roman"/>
        <family val="1"/>
        <charset val="204"/>
      </rPr>
      <t>2022</t>
    </r>
    <r>
      <rPr>
        <sz val="12"/>
        <rFont val="Times New Roman"/>
        <family val="1"/>
        <charset val="204"/>
      </rPr>
      <t xml:space="preserve"> =</t>
    </r>
  </si>
  <si>
    <r>
      <t>К</t>
    </r>
    <r>
      <rPr>
        <vertAlign val="subscript"/>
        <sz val="12"/>
        <rFont val="Times New Roman"/>
        <family val="1"/>
        <charset val="204"/>
      </rPr>
      <t xml:space="preserve">2023 </t>
    </r>
    <r>
      <rPr>
        <sz val="12"/>
        <rFont val="Times New Roman"/>
        <family val="1"/>
        <charset val="204"/>
      </rPr>
      <t>=</t>
    </r>
  </si>
  <si>
    <r>
      <t>(</t>
    </r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>√К</t>
    </r>
    <r>
      <rPr>
        <vertAlign val="subscript"/>
        <sz val="12"/>
        <rFont val="Times New Roman"/>
        <family val="1"/>
        <charset val="204"/>
      </rPr>
      <t>2023</t>
    </r>
    <r>
      <rPr>
        <sz val="12"/>
        <rFont val="Times New Roman"/>
        <family val="1"/>
        <charset val="204"/>
      </rPr>
      <t>)</t>
    </r>
    <r>
      <rPr>
        <vertAlign val="superscript"/>
        <sz val="12"/>
        <rFont val="Times New Roman"/>
        <family val="1"/>
        <charset val="204"/>
      </rPr>
      <t xml:space="preserve">3 </t>
    </r>
    <r>
      <rPr>
        <sz val="12"/>
        <rFont val="Times New Roman"/>
        <family val="1"/>
        <charset val="204"/>
      </rPr>
      <t>=</t>
    </r>
  </si>
  <si>
    <t>a =</t>
  </si>
  <si>
    <t xml:space="preserve">Разъяснения к расчету стоимости проектирования </t>
  </si>
  <si>
    <r>
      <t xml:space="preserve">   К</t>
    </r>
    <r>
      <rPr>
        <b/>
        <vertAlign val="subscript"/>
        <sz val="14"/>
        <color theme="1"/>
        <rFont val="Times New Roman"/>
        <family val="1"/>
        <charset val="204"/>
      </rPr>
      <t>2022</t>
    </r>
    <r>
      <rPr>
        <b/>
        <sz val="14"/>
        <color theme="1"/>
        <rFont val="Times New Roman"/>
        <family val="1"/>
        <charset val="204"/>
      </rPr>
      <t>=1,146</t>
    </r>
    <r>
      <rPr>
        <sz val="14"/>
        <color theme="1"/>
        <rFont val="Times New Roman"/>
        <family val="1"/>
        <charset val="204"/>
      </rPr>
      <t>, принимается по строке «Инвестиции в основной капитал. индекс-дефлятор» по графе «2022 год отчет» в соответствии с Прогнозом: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</si>
</sst>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\ _₽_-;\-* #,##0\ _₽_-;_-* &quot;-&quot;??\ _₽_-;_-@_-"/>
    <numFmt numFmtId="166" formatCode="0.0"/>
    <numFmt numFmtId="167" formatCode="#,##0.000_ ;\-#,##0.000\ "/>
    <numFmt numFmtId="168" formatCode="0.000"/>
    <numFmt numFmtId="169" formatCode="_-* #,##0\ _₽_-;\-* #,##0\ _₽_-;_-* &quot;-&quot;???\ _₽_-;_-@_-"/>
  </numFmts>
  <fonts count="2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vertAlign val="subscript"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vertAlign val="subscript"/>
      <sz val="16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vertAlign val="subscript"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vertAlign val="subscript"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vertAlign val="superscript"/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vertAlign val="subscript"/>
      <sz val="14"/>
      <color rgb="FF000000"/>
      <name val="Times New Roman"/>
      <family val="1"/>
      <charset val="204"/>
    </font>
    <font>
      <sz val="14"/>
      <color rgb="FF0000FF"/>
      <name val="Times New Roman"/>
      <family val="1"/>
      <charset val="204"/>
    </font>
    <font>
      <b/>
      <vertAlign val="superscript"/>
      <sz val="14"/>
      <color rgb="FF00000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sz val="12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120">
    <xf numFmtId="0" fontId="0" fillId="0" borderId="0" xfId="0"/>
    <xf numFmtId="43" fontId="1" fillId="0" borderId="0" xfId="2" applyNumberFormat="1" applyFont="1" applyFill="1" applyBorder="1"/>
    <xf numFmtId="0" fontId="2" fillId="0" borderId="9" xfId="2" applyFont="1" applyFill="1" applyBorder="1" applyAlignment="1">
      <alignment horizontal="center" vertical="center" wrapText="1"/>
    </xf>
    <xf numFmtId="0" fontId="1" fillId="0" borderId="8" xfId="2" applyFont="1" applyFill="1" applyBorder="1" applyAlignment="1">
      <alignment horizontal="left" vertical="center" wrapText="1"/>
    </xf>
    <xf numFmtId="0" fontId="1" fillId="0" borderId="0" xfId="2" applyFont="1" applyFill="1" applyBorder="1"/>
    <xf numFmtId="0" fontId="1" fillId="0" borderId="7" xfId="2" applyFont="1" applyFill="1" applyBorder="1" applyAlignment="1">
      <alignment horizontal="right" vertical="center"/>
    </xf>
    <xf numFmtId="164" fontId="1" fillId="0" borderId="0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left" vertical="center" wrapText="1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9" xfId="0" applyFont="1" applyBorder="1"/>
    <xf numFmtId="2" fontId="1" fillId="0" borderId="0" xfId="0" applyNumberFormat="1" applyFont="1"/>
    <xf numFmtId="166" fontId="1" fillId="0" borderId="0" xfId="0" applyNumberFormat="1" applyFont="1"/>
    <xf numFmtId="1" fontId="1" fillId="0" borderId="0" xfId="0" applyNumberFormat="1" applyFont="1"/>
    <xf numFmtId="165" fontId="1" fillId="0" borderId="0" xfId="1" applyNumberFormat="1" applyFont="1"/>
    <xf numFmtId="165" fontId="1" fillId="0" borderId="6" xfId="1" applyNumberFormat="1" applyFont="1" applyFill="1" applyBorder="1" applyAlignment="1">
      <alignment horizontal="center" vertical="center" wrapText="1"/>
    </xf>
    <xf numFmtId="165" fontId="1" fillId="0" borderId="6" xfId="2" applyNumberFormat="1" applyFont="1" applyFill="1" applyBorder="1" applyAlignment="1">
      <alignment horizontal="center" vertical="center" wrapText="1"/>
    </xf>
    <xf numFmtId="43" fontId="4" fillId="0" borderId="0" xfId="0" applyNumberFormat="1" applyFont="1"/>
    <xf numFmtId="0" fontId="1" fillId="0" borderId="6" xfId="0" applyFont="1" applyBorder="1"/>
    <xf numFmtId="0" fontId="2" fillId="0" borderId="10" xfId="2" applyFont="1" applyFill="1" applyBorder="1" applyAlignment="1">
      <alignment horizontal="center" vertical="center" wrapText="1"/>
    </xf>
    <xf numFmtId="2" fontId="1" fillId="0" borderId="0" xfId="1" applyNumberFormat="1" applyFont="1" applyFill="1" applyBorder="1" applyAlignment="1">
      <alignment horizontal="center" vertical="center" wrapText="1"/>
    </xf>
    <xf numFmtId="167" fontId="5" fillId="0" borderId="0" xfId="1" applyNumberFormat="1" applyFont="1" applyAlignment="1">
      <alignment horizontal="center" vertical="center"/>
    </xf>
    <xf numFmtId="168" fontId="1" fillId="0" borderId="0" xfId="1" applyNumberFormat="1" applyFont="1" applyFill="1" applyBorder="1" applyAlignment="1">
      <alignment horizontal="center" vertical="center" wrapText="1"/>
    </xf>
    <xf numFmtId="3" fontId="1" fillId="0" borderId="0" xfId="2" applyNumberFormat="1" applyFont="1" applyFill="1" applyBorder="1" applyAlignment="1">
      <alignment horizontal="center" vertical="center" wrapText="1"/>
    </xf>
    <xf numFmtId="165" fontId="1" fillId="0" borderId="6" xfId="2" applyNumberFormat="1" applyFont="1" applyBorder="1" applyAlignment="1">
      <alignment vertical="center"/>
    </xf>
    <xf numFmtId="0" fontId="1" fillId="0" borderId="7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9" fillId="0" borderId="0" xfId="0" applyFont="1" applyAlignment="1">
      <alignment horizontal="justify" vertical="center"/>
    </xf>
    <xf numFmtId="0" fontId="12" fillId="0" borderId="0" xfId="0" applyFont="1" applyBorder="1" applyAlignment="1">
      <alignment wrapText="1"/>
    </xf>
    <xf numFmtId="0" fontId="14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20" fillId="0" borderId="0" xfId="0" applyFont="1" applyAlignment="1">
      <alignment horizontal="center" vertical="center" wrapText="1"/>
    </xf>
    <xf numFmtId="0" fontId="23" fillId="0" borderId="0" xfId="0" applyFont="1" applyAlignment="1">
      <alignment horizontal="justify" vertical="center"/>
    </xf>
    <xf numFmtId="0" fontId="2" fillId="0" borderId="9" xfId="0" applyFont="1" applyBorder="1" applyAlignment="1">
      <alignment horizontal="justify" vertical="center"/>
    </xf>
    <xf numFmtId="0" fontId="2" fillId="0" borderId="9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 indent="5"/>
    </xf>
    <xf numFmtId="0" fontId="1" fillId="0" borderId="7" xfId="2" applyFont="1" applyFill="1" applyBorder="1" applyAlignment="1">
      <alignment horizontal="center" vertical="center"/>
    </xf>
    <xf numFmtId="165" fontId="5" fillId="0" borderId="0" xfId="1" applyNumberFormat="1" applyFont="1" applyAlignment="1">
      <alignment horizontal="center" vertical="center"/>
    </xf>
    <xf numFmtId="169" fontId="1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" fillId="2" borderId="8" xfId="2" applyFont="1" applyFill="1" applyBorder="1" applyAlignment="1">
      <alignment vertical="center" wrapText="1"/>
    </xf>
    <xf numFmtId="0" fontId="1" fillId="2" borderId="8" xfId="2" applyFont="1" applyFill="1" applyBorder="1" applyAlignment="1">
      <alignment horizontal="left" vertical="center" wrapText="1"/>
    </xf>
    <xf numFmtId="164" fontId="1" fillId="2" borderId="8" xfId="1" applyNumberFormat="1" applyFont="1" applyFill="1" applyBorder="1" applyAlignment="1">
      <alignment horizontal="left" vertical="center" wrapText="1"/>
    </xf>
    <xf numFmtId="0" fontId="2" fillId="0" borderId="9" xfId="0" applyFont="1" applyBorder="1" applyAlignment="1">
      <alignment vertical="center"/>
    </xf>
    <xf numFmtId="165" fontId="2" fillId="0" borderId="9" xfId="0" applyNumberFormat="1" applyFont="1" applyBorder="1" applyAlignment="1">
      <alignment vertical="center"/>
    </xf>
    <xf numFmtId="0" fontId="1" fillId="0" borderId="7" xfId="0" applyFont="1" applyFill="1" applyBorder="1" applyAlignment="1">
      <alignment horizontal="center" vertical="center" wrapText="1"/>
    </xf>
    <xf numFmtId="0" fontId="28" fillId="0" borderId="7" xfId="2" applyFont="1" applyFill="1" applyBorder="1" applyAlignment="1">
      <alignment horizontal="center" vertical="center"/>
    </xf>
    <xf numFmtId="43" fontId="1" fillId="0" borderId="8" xfId="1" applyFont="1" applyFill="1" applyBorder="1" applyAlignment="1">
      <alignment horizontal="left" vertical="top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 indent="1"/>
    </xf>
    <xf numFmtId="0" fontId="2" fillId="0" borderId="10" xfId="2" applyFont="1" applyFill="1" applyBorder="1" applyAlignment="1">
      <alignment horizontal="center" vertical="center" wrapText="1"/>
    </xf>
    <xf numFmtId="0" fontId="2" fillId="0" borderId="11" xfId="2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center" wrapText="1"/>
    </xf>
    <xf numFmtId="0" fontId="1" fillId="0" borderId="2" xfId="2" applyNumberFormat="1" applyFont="1" applyFill="1" applyBorder="1" applyAlignment="1">
      <alignment horizontal="center" vertical="top" wrapText="1"/>
    </xf>
    <xf numFmtId="0" fontId="1" fillId="0" borderId="6" xfId="2" applyNumberFormat="1" applyFont="1" applyFill="1" applyBorder="1" applyAlignment="1">
      <alignment horizontal="center" vertical="top" wrapText="1"/>
    </xf>
    <xf numFmtId="0" fontId="1" fillId="0" borderId="2" xfId="2" applyFont="1" applyFill="1" applyBorder="1" applyAlignment="1">
      <alignment horizontal="left" vertical="top" wrapText="1"/>
    </xf>
    <xf numFmtId="0" fontId="1" fillId="0" borderId="6" xfId="2" applyFont="1" applyFill="1" applyBorder="1" applyAlignment="1">
      <alignment horizontal="left" vertical="top" wrapText="1"/>
    </xf>
    <xf numFmtId="0" fontId="1" fillId="0" borderId="13" xfId="2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3" fontId="1" fillId="0" borderId="2" xfId="2" applyNumberFormat="1" applyFont="1" applyFill="1" applyBorder="1" applyAlignment="1">
      <alignment horizontal="center" vertical="center" wrapText="1"/>
    </xf>
    <xf numFmtId="3" fontId="1" fillId="0" borderId="6" xfId="2" applyNumberFormat="1" applyFont="1" applyFill="1" applyBorder="1" applyAlignment="1">
      <alignment horizontal="center" vertical="center" wrapText="1"/>
    </xf>
    <xf numFmtId="165" fontId="1" fillId="0" borderId="2" xfId="2" applyNumberFormat="1" applyFont="1" applyBorder="1" applyAlignment="1">
      <alignment horizontal="center" vertical="center"/>
    </xf>
    <xf numFmtId="165" fontId="1" fillId="0" borderId="6" xfId="2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distributed" wrapText="1"/>
    </xf>
    <xf numFmtId="0" fontId="21" fillId="0" borderId="0" xfId="0" applyFont="1" applyAlignment="1">
      <alignment horizontal="right" vertical="center"/>
    </xf>
    <xf numFmtId="0" fontId="21" fillId="0" borderId="1" xfId="0" applyFont="1" applyBorder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justify" vertical="center" wrapText="1"/>
    </xf>
    <xf numFmtId="0" fontId="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2" fillId="0" borderId="9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 vertical="top" wrapText="1"/>
    </xf>
    <xf numFmtId="0" fontId="21" fillId="0" borderId="0" xfId="0" applyFont="1" applyAlignment="1">
      <alignment horizontal="left" vertical="center" wrapText="1"/>
    </xf>
    <xf numFmtId="0" fontId="10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 wrapText="1"/>
    </xf>
    <xf numFmtId="0" fontId="12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vertical="center" wrapText="1"/>
    </xf>
    <xf numFmtId="0" fontId="16" fillId="0" borderId="0" xfId="0" applyFont="1" applyAlignment="1">
      <alignment horizontal="justify" vertical="center"/>
    </xf>
    <xf numFmtId="0" fontId="6" fillId="0" borderId="9" xfId="0" applyFont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</cellXfs>
  <cellStyles count="3">
    <cellStyle name="Обычный" xfId="0" builtinId="0"/>
    <cellStyle name="Обычный_Очистные 6000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14</xdr:row>
      <xdr:rowOff>0</xdr:rowOff>
    </xdr:from>
    <xdr:ext cx="65" cy="172227"/>
    <xdr:sp macro="" textlink="">
      <xdr:nvSpPr>
        <xdr:cNvPr id="10" name="TextBox 9"/>
        <xdr:cNvSpPr txBox="1"/>
      </xdr:nvSpPr>
      <xdr:spPr>
        <a:xfrm>
          <a:off x="4914900" y="1127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view="pageBreakPreview" zoomScaleNormal="100" zoomScaleSheetLayoutView="100" workbookViewId="0">
      <selection activeCell="A3" sqref="A3:G3"/>
    </sheetView>
  </sheetViews>
  <sheetFormatPr defaultColWidth="9.140625" defaultRowHeight="15.75" x14ac:dyDescent="0.25"/>
  <cols>
    <col min="1" max="1" width="6.28515625" style="8" customWidth="1"/>
    <col min="2" max="2" width="28" style="8" customWidth="1"/>
    <col min="3" max="3" width="17" style="8" customWidth="1"/>
    <col min="4" max="4" width="16.42578125" style="8" customWidth="1"/>
    <col min="5" max="5" width="39.5703125" style="8" customWidth="1"/>
    <col min="6" max="6" width="23.5703125" style="8" customWidth="1"/>
    <col min="7" max="7" width="20.7109375" style="8" customWidth="1"/>
    <col min="8" max="8" width="23.28515625" style="8" customWidth="1"/>
    <col min="9" max="9" width="10" style="8" bestFit="1" customWidth="1"/>
    <col min="10" max="10" width="15.28515625" style="8" bestFit="1" customWidth="1"/>
    <col min="11" max="16384" width="9.140625" style="8"/>
  </cols>
  <sheetData>
    <row r="1" spans="1:10" ht="57.75" customHeight="1" x14ac:dyDescent="0.25">
      <c r="A1" s="68" t="s">
        <v>53</v>
      </c>
      <c r="B1" s="69"/>
      <c r="C1" s="69"/>
      <c r="D1" s="69"/>
      <c r="E1" s="69"/>
      <c r="F1" s="69"/>
      <c r="G1" s="69"/>
    </row>
    <row r="2" spans="1:10" ht="154.5" customHeight="1" x14ac:dyDescent="0.25">
      <c r="A2" s="70" t="s">
        <v>58</v>
      </c>
      <c r="B2" s="70"/>
      <c r="C2" s="70"/>
      <c r="D2" s="70"/>
      <c r="E2" s="70"/>
      <c r="F2" s="70"/>
      <c r="G2" s="70"/>
    </row>
    <row r="3" spans="1:10" ht="21" customHeight="1" x14ac:dyDescent="0.25">
      <c r="A3" s="117" t="s">
        <v>59</v>
      </c>
      <c r="B3" s="117"/>
      <c r="C3" s="117"/>
      <c r="D3" s="117"/>
      <c r="E3" s="117"/>
      <c r="F3" s="117"/>
      <c r="G3" s="117"/>
    </row>
    <row r="4" spans="1:10" ht="47.25" x14ac:dyDescent="0.25">
      <c r="A4" s="2" t="s">
        <v>0</v>
      </c>
      <c r="B4" s="2" t="s">
        <v>2</v>
      </c>
      <c r="C4" s="71" t="s">
        <v>60</v>
      </c>
      <c r="D4" s="72"/>
      <c r="E4" s="73"/>
      <c r="F4" s="24" t="s">
        <v>1</v>
      </c>
      <c r="G4" s="2" t="s">
        <v>3</v>
      </c>
    </row>
    <row r="5" spans="1:10" ht="42.75" customHeight="1" x14ac:dyDescent="0.25">
      <c r="A5" s="74">
        <v>1</v>
      </c>
      <c r="B5" s="76" t="s">
        <v>55</v>
      </c>
      <c r="C5" s="79" t="s">
        <v>77</v>
      </c>
      <c r="D5" s="80"/>
      <c r="E5" s="81"/>
      <c r="F5" s="82" t="str">
        <f>CONCATENATE("(",D7," х ",D15," х ",D16," х ",D17,") / 100 ")</f>
        <v xml:space="preserve">(128152808 х 3,58 х 1 х 1,4) / 100 </v>
      </c>
      <c r="G5" s="84">
        <f>D7*D15*D16*D17/100</f>
        <v>6423019</v>
      </c>
      <c r="H5" s="9"/>
      <c r="I5" s="10"/>
      <c r="J5" s="11"/>
    </row>
    <row r="6" spans="1:10" ht="47.25" x14ac:dyDescent="0.25">
      <c r="A6" s="75"/>
      <c r="B6" s="77"/>
      <c r="C6" s="50" t="s">
        <v>81</v>
      </c>
      <c r="D6" s="51">
        <v>154500000</v>
      </c>
      <c r="E6" s="3" t="s">
        <v>4</v>
      </c>
      <c r="F6" s="83"/>
      <c r="G6" s="85"/>
      <c r="H6" s="9"/>
      <c r="I6" s="10"/>
      <c r="J6" s="11"/>
    </row>
    <row r="7" spans="1:10" ht="63" x14ac:dyDescent="0.25">
      <c r="A7" s="75"/>
      <c r="B7" s="77"/>
      <c r="C7" s="61" t="s">
        <v>82</v>
      </c>
      <c r="D7" s="52">
        <f>D6/(D9*D13)</f>
        <v>128152808</v>
      </c>
      <c r="E7" s="32" t="s">
        <v>52</v>
      </c>
      <c r="F7" s="28"/>
      <c r="G7" s="29"/>
      <c r="H7" s="9"/>
      <c r="I7" s="10"/>
      <c r="J7" s="11"/>
    </row>
    <row r="8" spans="1:10" ht="34.5" customHeight="1" x14ac:dyDescent="0.25">
      <c r="A8" s="75"/>
      <c r="B8" s="77"/>
      <c r="C8" s="30"/>
      <c r="D8" s="31"/>
      <c r="E8" s="63" t="str">
        <f>CONCATENATE(D7," = ",D6," / (",D9," х ",D13,")")</f>
        <v>128152808 = 154500000 / (1,146 х 1,052)</v>
      </c>
      <c r="F8" s="28"/>
      <c r="G8" s="29"/>
      <c r="H8" s="9"/>
      <c r="I8" s="10"/>
      <c r="J8" s="11"/>
    </row>
    <row r="9" spans="1:10" ht="132" customHeight="1" x14ac:dyDescent="0.25">
      <c r="A9" s="75"/>
      <c r="B9" s="77"/>
      <c r="C9" s="50" t="s">
        <v>83</v>
      </c>
      <c r="D9" s="26">
        <v>1.1459999999999999</v>
      </c>
      <c r="E9" s="3" t="s">
        <v>5</v>
      </c>
      <c r="F9" s="1"/>
      <c r="G9" s="20"/>
      <c r="H9" s="12"/>
      <c r="I9" s="13"/>
      <c r="J9" s="11"/>
    </row>
    <row r="10" spans="1:10" ht="84.75" customHeight="1" x14ac:dyDescent="0.25">
      <c r="A10" s="75"/>
      <c r="B10" s="77"/>
      <c r="C10" s="50" t="s">
        <v>84</v>
      </c>
      <c r="D10" s="25">
        <v>1.07</v>
      </c>
      <c r="E10" s="3" t="s">
        <v>51</v>
      </c>
      <c r="F10" s="1"/>
      <c r="G10" s="20"/>
      <c r="H10" s="12"/>
      <c r="I10" s="13"/>
      <c r="J10" s="11"/>
    </row>
    <row r="11" spans="1:10" ht="31.5" x14ac:dyDescent="0.25">
      <c r="A11" s="75"/>
      <c r="B11" s="77"/>
      <c r="C11" s="50" t="s">
        <v>80</v>
      </c>
      <c r="D11" s="27">
        <f>SQRT(SQRT(D10))</f>
        <v>1.0169999999999999</v>
      </c>
      <c r="E11" s="3" t="s">
        <v>6</v>
      </c>
      <c r="F11" s="1"/>
      <c r="G11" s="20"/>
      <c r="H11" s="12"/>
      <c r="I11" s="13"/>
      <c r="J11" s="11"/>
    </row>
    <row r="12" spans="1:10" ht="18.75" x14ac:dyDescent="0.25">
      <c r="A12" s="75"/>
      <c r="B12" s="77"/>
      <c r="C12" s="5"/>
      <c r="D12" s="27"/>
      <c r="E12" s="56" t="s">
        <v>54</v>
      </c>
      <c r="F12" s="1"/>
      <c r="G12" s="20"/>
      <c r="H12" s="12"/>
      <c r="I12" s="13"/>
      <c r="J12" s="11"/>
    </row>
    <row r="13" spans="1:10" ht="36.75" customHeight="1" x14ac:dyDescent="0.25">
      <c r="A13" s="75"/>
      <c r="B13" s="77"/>
      <c r="C13" s="50" t="s">
        <v>85</v>
      </c>
      <c r="D13" s="27">
        <f>D11^3</f>
        <v>1.052</v>
      </c>
      <c r="E13" s="57" t="s">
        <v>7</v>
      </c>
      <c r="G13" s="20"/>
      <c r="H13" s="9"/>
      <c r="I13" s="13"/>
      <c r="J13" s="11"/>
    </row>
    <row r="14" spans="1:10" ht="21.75" customHeight="1" x14ac:dyDescent="0.25">
      <c r="A14" s="75"/>
      <c r="B14" s="77"/>
      <c r="C14" s="5"/>
      <c r="D14" s="25"/>
      <c r="E14" s="58" t="str">
        <f>CONCATENATE(D13," = ",D11," х ",D11," х ",D11,"")</f>
        <v>1,052 = 1,017 х 1,017 х 1,017</v>
      </c>
      <c r="F14" s="6"/>
      <c r="G14" s="20"/>
      <c r="H14" s="9"/>
      <c r="I14" s="13"/>
      <c r="J14" s="11"/>
    </row>
    <row r="15" spans="1:10" ht="57.75" customHeight="1" x14ac:dyDescent="0.25">
      <c r="A15" s="75"/>
      <c r="B15" s="77"/>
      <c r="C15" s="62" t="s">
        <v>86</v>
      </c>
      <c r="D15" s="25">
        <v>3.58</v>
      </c>
      <c r="E15" s="3" t="s">
        <v>76</v>
      </c>
      <c r="G15" s="23"/>
      <c r="H15" s="9"/>
      <c r="I15" s="13"/>
      <c r="J15" s="11"/>
    </row>
    <row r="16" spans="1:10" ht="31.5" customHeight="1" x14ac:dyDescent="0.25">
      <c r="A16" s="75"/>
      <c r="B16" s="77"/>
      <c r="C16" s="50" t="s">
        <v>79</v>
      </c>
      <c r="D16" s="25">
        <v>1</v>
      </c>
      <c r="E16" s="3" t="s">
        <v>8</v>
      </c>
      <c r="G16" s="23"/>
      <c r="H16" s="9"/>
      <c r="I16" s="13"/>
      <c r="J16" s="11"/>
    </row>
    <row r="17" spans="1:13" ht="22.5" customHeight="1" x14ac:dyDescent="0.25">
      <c r="A17" s="75"/>
      <c r="B17" s="78"/>
      <c r="C17" s="50" t="s">
        <v>78</v>
      </c>
      <c r="D17" s="25">
        <v>1.4</v>
      </c>
      <c r="E17" s="3" t="s">
        <v>57</v>
      </c>
      <c r="F17" s="4"/>
      <c r="G17" s="21"/>
      <c r="H17" s="14"/>
      <c r="I17" s="13"/>
    </row>
    <row r="18" spans="1:13" ht="26.25" customHeight="1" x14ac:dyDescent="0.25">
      <c r="A18" s="15"/>
      <c r="B18" s="59" t="s">
        <v>56</v>
      </c>
      <c r="C18" s="64"/>
      <c r="D18" s="65"/>
      <c r="E18" s="66"/>
      <c r="F18" s="46"/>
      <c r="G18" s="60">
        <f>G5</f>
        <v>6423019</v>
      </c>
      <c r="H18" s="14"/>
      <c r="I18" s="13"/>
      <c r="L18" s="13"/>
    </row>
    <row r="19" spans="1:13" x14ac:dyDescent="0.25">
      <c r="I19" s="18"/>
      <c r="L19" s="18"/>
    </row>
    <row r="20" spans="1:13" x14ac:dyDescent="0.25">
      <c r="A20" s="67"/>
      <c r="B20" s="67"/>
      <c r="C20" s="67"/>
      <c r="D20" s="67"/>
      <c r="E20" s="67"/>
      <c r="F20" s="67"/>
      <c r="G20" s="67"/>
      <c r="H20" s="9"/>
      <c r="I20" s="10"/>
      <c r="J20" s="11"/>
    </row>
    <row r="21" spans="1:13" x14ac:dyDescent="0.25">
      <c r="H21" s="9"/>
      <c r="I21" s="13"/>
      <c r="J21" s="11"/>
    </row>
    <row r="22" spans="1:13" x14ac:dyDescent="0.25">
      <c r="B22" s="7"/>
      <c r="C22" s="7"/>
      <c r="D22" s="7"/>
      <c r="E22" s="7"/>
      <c r="F22" s="7"/>
      <c r="G22" s="22"/>
      <c r="H22" s="9"/>
      <c r="I22" s="13"/>
      <c r="J22" s="11"/>
    </row>
    <row r="23" spans="1:13" x14ac:dyDescent="0.25">
      <c r="H23" s="14"/>
      <c r="I23" s="13"/>
    </row>
    <row r="25" spans="1:13" x14ac:dyDescent="0.25">
      <c r="I25" s="18"/>
    </row>
    <row r="27" spans="1:13" x14ac:dyDescent="0.25">
      <c r="H27" s="9"/>
      <c r="I27" s="13"/>
      <c r="J27" s="11"/>
    </row>
    <row r="28" spans="1:13" x14ac:dyDescent="0.25">
      <c r="H28" s="9"/>
      <c r="I28" s="13"/>
      <c r="J28" s="11"/>
    </row>
    <row r="29" spans="1:13" x14ac:dyDescent="0.25">
      <c r="H29" s="14"/>
      <c r="I29" s="13"/>
    </row>
    <row r="31" spans="1:13" x14ac:dyDescent="0.25">
      <c r="I31" s="18"/>
      <c r="M31" s="16"/>
    </row>
    <row r="32" spans="1:13" x14ac:dyDescent="0.25">
      <c r="I32" s="18"/>
    </row>
    <row r="34" spans="10:10" x14ac:dyDescent="0.25">
      <c r="J34" s="18"/>
    </row>
    <row r="35" spans="10:10" x14ac:dyDescent="0.25">
      <c r="J35" s="18"/>
    </row>
    <row r="36" spans="10:10" x14ac:dyDescent="0.25">
      <c r="J36" s="17"/>
    </row>
    <row r="41" spans="10:10" x14ac:dyDescent="0.25">
      <c r="J41" s="19"/>
    </row>
  </sheetData>
  <mergeCells count="11">
    <mergeCell ref="C18:E18"/>
    <mergeCell ref="A20:G20"/>
    <mergeCell ref="A1:G1"/>
    <mergeCell ref="A2:G2"/>
    <mergeCell ref="A3:G3"/>
    <mergeCell ref="C4:E4"/>
    <mergeCell ref="A5:A17"/>
    <mergeCell ref="B5:B17"/>
    <mergeCell ref="C5:E5"/>
    <mergeCell ref="F5:F6"/>
    <mergeCell ref="G5:G6"/>
  </mergeCells>
  <pageMargins left="0.7" right="0.7" top="0.75" bottom="0.75" header="0.3" footer="0.3"/>
  <pageSetup paperSize="9"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5"/>
  <sheetViews>
    <sheetView view="pageBreakPreview" zoomScaleNormal="100" zoomScaleSheetLayoutView="100" workbookViewId="0">
      <selection activeCell="A23" sqref="A23:I23"/>
    </sheetView>
  </sheetViews>
  <sheetFormatPr defaultRowHeight="15" x14ac:dyDescent="0.25"/>
  <cols>
    <col min="1" max="1" width="12.7109375" customWidth="1"/>
    <col min="2" max="2" width="8.85546875" customWidth="1"/>
    <col min="3" max="3" width="17" customWidth="1"/>
    <col min="4" max="8" width="11.28515625" customWidth="1"/>
    <col min="9" max="9" width="17.5703125" customWidth="1"/>
  </cols>
  <sheetData>
    <row r="2" spans="1:9" ht="22.5" x14ac:dyDescent="0.25">
      <c r="A2" s="110" t="s">
        <v>87</v>
      </c>
      <c r="B2" s="110"/>
      <c r="C2" s="110"/>
      <c r="D2" s="110"/>
      <c r="E2" s="110"/>
      <c r="F2" s="110"/>
      <c r="G2" s="110"/>
      <c r="H2" s="110"/>
      <c r="I2" s="110"/>
    </row>
    <row r="3" spans="1:9" ht="22.5" x14ac:dyDescent="0.25">
      <c r="A3" s="110" t="s">
        <v>9</v>
      </c>
      <c r="B3" s="110"/>
      <c r="C3" s="110"/>
      <c r="D3" s="110"/>
      <c r="E3" s="110"/>
      <c r="F3" s="110"/>
      <c r="G3" s="110"/>
      <c r="H3" s="110"/>
      <c r="I3" s="110"/>
    </row>
    <row r="4" spans="1:9" ht="20.25" x14ac:dyDescent="0.25">
      <c r="A4" s="33"/>
    </row>
    <row r="5" spans="1:9" ht="156" customHeight="1" x14ac:dyDescent="0.25">
      <c r="A5" s="111" t="s">
        <v>61</v>
      </c>
      <c r="B5" s="111"/>
      <c r="C5" s="111"/>
      <c r="D5" s="111"/>
      <c r="E5" s="111"/>
      <c r="F5" s="111"/>
      <c r="G5" s="111"/>
      <c r="H5" s="111"/>
      <c r="I5" s="111"/>
    </row>
    <row r="6" spans="1:9" ht="30" customHeight="1" x14ac:dyDescent="0.4">
      <c r="C6" s="112" t="s">
        <v>10</v>
      </c>
      <c r="D6" s="113" t="s">
        <v>11</v>
      </c>
      <c r="E6" s="113"/>
      <c r="F6" s="113"/>
      <c r="G6" s="34"/>
      <c r="H6" s="34"/>
      <c r="I6" s="35"/>
    </row>
    <row r="7" spans="1:9" ht="22.5" x14ac:dyDescent="0.25">
      <c r="C7" s="112"/>
      <c r="D7" s="114">
        <v>100</v>
      </c>
      <c r="E7" s="114"/>
      <c r="F7" s="114"/>
      <c r="G7" s="36"/>
      <c r="H7" s="36"/>
      <c r="I7" s="37"/>
    </row>
    <row r="8" spans="1:9" ht="18.75" x14ac:dyDescent="0.25">
      <c r="A8" s="38" t="s">
        <v>12</v>
      </c>
    </row>
    <row r="9" spans="1:9" ht="54" customHeight="1" x14ac:dyDescent="0.25">
      <c r="A9" s="39" t="s">
        <v>13</v>
      </c>
      <c r="B9" s="39" t="s">
        <v>14</v>
      </c>
      <c r="C9" s="115" t="s">
        <v>15</v>
      </c>
      <c r="D9" s="115"/>
      <c r="E9" s="115"/>
      <c r="F9" s="115"/>
      <c r="G9" s="115"/>
      <c r="H9" s="115"/>
      <c r="I9" s="115"/>
    </row>
    <row r="10" spans="1:9" ht="38.25" customHeight="1" x14ac:dyDescent="0.25">
      <c r="A10" s="39" t="s">
        <v>16</v>
      </c>
      <c r="B10" s="39" t="s">
        <v>14</v>
      </c>
      <c r="C10" s="115" t="s">
        <v>17</v>
      </c>
      <c r="D10" s="115"/>
      <c r="E10" s="115"/>
      <c r="F10" s="115"/>
      <c r="G10" s="115"/>
      <c r="H10" s="115"/>
      <c r="I10" s="115"/>
    </row>
    <row r="11" spans="1:9" ht="34.5" customHeight="1" x14ac:dyDescent="0.25">
      <c r="A11" s="39" t="s">
        <v>18</v>
      </c>
      <c r="B11" s="39" t="s">
        <v>14</v>
      </c>
      <c r="C11" s="115" t="s">
        <v>19</v>
      </c>
      <c r="D11" s="115"/>
      <c r="E11" s="115"/>
      <c r="F11" s="115"/>
      <c r="G11" s="115"/>
      <c r="H11" s="115"/>
      <c r="I11" s="115"/>
    </row>
    <row r="12" spans="1:9" ht="21" customHeight="1" x14ac:dyDescent="0.25">
      <c r="A12" s="39" t="s">
        <v>20</v>
      </c>
      <c r="B12" s="39" t="s">
        <v>14</v>
      </c>
      <c r="C12" s="115" t="s">
        <v>21</v>
      </c>
      <c r="D12" s="115"/>
      <c r="E12" s="115"/>
      <c r="F12" s="115"/>
      <c r="G12" s="115"/>
      <c r="H12" s="115"/>
      <c r="I12" s="115"/>
    </row>
    <row r="13" spans="1:9" ht="25.5" customHeight="1" x14ac:dyDescent="0.25">
      <c r="A13" s="116" t="s">
        <v>63</v>
      </c>
      <c r="B13" s="116"/>
      <c r="C13" s="116"/>
      <c r="D13" s="116"/>
      <c r="E13" s="116"/>
      <c r="F13" s="116"/>
      <c r="G13" s="116"/>
      <c r="H13" s="116"/>
      <c r="I13" s="116"/>
    </row>
    <row r="14" spans="1:9" ht="42" customHeight="1" x14ac:dyDescent="0.25">
      <c r="A14" s="109" t="s">
        <v>22</v>
      </c>
      <c r="B14" s="109"/>
      <c r="C14" s="109"/>
      <c r="D14" s="109"/>
      <c r="E14" s="109"/>
      <c r="F14" s="109"/>
      <c r="G14" s="109"/>
      <c r="H14" s="109"/>
      <c r="I14" s="109"/>
    </row>
    <row r="15" spans="1:9" ht="24.75" customHeight="1" x14ac:dyDescent="0.35">
      <c r="A15" s="94" t="s">
        <v>23</v>
      </c>
      <c r="B15" s="94"/>
      <c r="C15" s="106" t="s">
        <v>24</v>
      </c>
      <c r="D15" s="106"/>
      <c r="E15" s="106"/>
    </row>
    <row r="16" spans="1:9" ht="24.75" customHeight="1" x14ac:dyDescent="0.25">
      <c r="A16" s="94"/>
      <c r="B16" s="94"/>
      <c r="C16" s="107" t="s">
        <v>25</v>
      </c>
      <c r="D16" s="107"/>
      <c r="E16" s="107"/>
    </row>
    <row r="17" spans="1:9" ht="18.75" x14ac:dyDescent="0.25">
      <c r="A17" s="40" t="s">
        <v>26</v>
      </c>
    </row>
    <row r="18" spans="1:9" ht="45" customHeight="1" x14ac:dyDescent="0.25">
      <c r="A18" s="39" t="s">
        <v>24</v>
      </c>
      <c r="B18" s="39" t="s">
        <v>14</v>
      </c>
      <c r="C18" s="89" t="s">
        <v>27</v>
      </c>
      <c r="D18" s="89"/>
      <c r="E18" s="89"/>
      <c r="F18" s="89"/>
      <c r="G18" s="89"/>
      <c r="H18" s="89"/>
      <c r="I18" s="89"/>
    </row>
    <row r="19" spans="1:9" ht="114" customHeight="1" x14ac:dyDescent="0.25">
      <c r="A19" s="39" t="s">
        <v>28</v>
      </c>
      <c r="B19" s="39" t="s">
        <v>14</v>
      </c>
      <c r="C19" s="89" t="s">
        <v>29</v>
      </c>
      <c r="D19" s="89"/>
      <c r="E19" s="89"/>
      <c r="F19" s="89"/>
      <c r="G19" s="89"/>
      <c r="H19" s="89"/>
      <c r="I19" s="89"/>
    </row>
    <row r="20" spans="1:9" ht="50.25" customHeight="1" x14ac:dyDescent="0.25">
      <c r="A20" s="41" t="s">
        <v>30</v>
      </c>
      <c r="B20" s="39" t="s">
        <v>14</v>
      </c>
      <c r="C20" s="89" t="s">
        <v>31</v>
      </c>
      <c r="D20" s="89"/>
      <c r="E20" s="89"/>
      <c r="F20" s="89"/>
      <c r="G20" s="89"/>
      <c r="H20" s="89"/>
      <c r="I20" s="89"/>
    </row>
    <row r="21" spans="1:9" ht="23.25" x14ac:dyDescent="0.25">
      <c r="A21" s="39" t="s">
        <v>32</v>
      </c>
      <c r="B21" s="39" t="s">
        <v>14</v>
      </c>
      <c r="C21" s="89" t="s">
        <v>33</v>
      </c>
      <c r="D21" s="89"/>
      <c r="E21" s="89"/>
      <c r="F21" s="89"/>
      <c r="G21" s="89"/>
      <c r="H21" s="89"/>
      <c r="I21" s="89"/>
    </row>
    <row r="22" spans="1:9" ht="18.75" x14ac:dyDescent="0.25">
      <c r="A22" s="54"/>
      <c r="B22" s="54"/>
      <c r="C22" s="53"/>
      <c r="D22" s="53"/>
      <c r="E22" s="53"/>
      <c r="F22" s="53"/>
      <c r="G22" s="53"/>
      <c r="H22" s="53"/>
      <c r="I22" s="53"/>
    </row>
    <row r="23" spans="1:9" ht="20.25" x14ac:dyDescent="0.25">
      <c r="A23" s="93" t="s">
        <v>64</v>
      </c>
      <c r="B23" s="93"/>
      <c r="C23" s="93"/>
      <c r="D23" s="93"/>
      <c r="E23" s="93"/>
      <c r="F23" s="93"/>
      <c r="G23" s="93"/>
      <c r="H23" s="93"/>
      <c r="I23" s="93"/>
    </row>
    <row r="24" spans="1:9" ht="72" customHeight="1" x14ac:dyDescent="0.25">
      <c r="A24" s="108" t="s">
        <v>65</v>
      </c>
      <c r="B24" s="108"/>
      <c r="C24" s="108"/>
      <c r="D24" s="108"/>
      <c r="E24" s="108"/>
      <c r="F24" s="108"/>
      <c r="G24" s="108"/>
      <c r="H24" s="108"/>
      <c r="I24" s="108"/>
    </row>
    <row r="25" spans="1:9" ht="18.75" x14ac:dyDescent="0.25">
      <c r="A25" s="55"/>
      <c r="B25" s="55"/>
      <c r="C25" s="55"/>
      <c r="D25" s="55"/>
      <c r="E25" s="55"/>
      <c r="F25" s="55"/>
      <c r="G25" s="55"/>
      <c r="H25" s="55"/>
      <c r="I25" s="55"/>
    </row>
    <row r="26" spans="1:9" ht="20.25" x14ac:dyDescent="0.25">
      <c r="A26" s="93" t="s">
        <v>66</v>
      </c>
      <c r="B26" s="93"/>
      <c r="C26" s="93"/>
      <c r="D26" s="93"/>
      <c r="E26" s="93"/>
      <c r="F26" s="93"/>
      <c r="G26" s="93"/>
      <c r="H26" s="93"/>
      <c r="I26" s="93"/>
    </row>
    <row r="27" spans="1:9" ht="51.75" customHeight="1" x14ac:dyDescent="0.25">
      <c r="A27" s="119" t="s">
        <v>88</v>
      </c>
      <c r="B27" s="119"/>
      <c r="C27" s="119"/>
      <c r="D27" s="119"/>
      <c r="E27" s="119"/>
      <c r="F27" s="119"/>
      <c r="G27" s="119"/>
      <c r="H27" s="119"/>
      <c r="I27" s="119"/>
    </row>
    <row r="28" spans="1:9" ht="9" customHeight="1" x14ac:dyDescent="0.25">
      <c r="A28" s="42"/>
    </row>
    <row r="29" spans="1:9" ht="47.25" customHeight="1" x14ac:dyDescent="0.25">
      <c r="A29" s="105" t="s">
        <v>34</v>
      </c>
      <c r="B29" s="105"/>
      <c r="C29" s="105"/>
      <c r="D29" s="105"/>
      <c r="E29" s="105"/>
      <c r="F29" s="105"/>
      <c r="G29" s="105"/>
      <c r="H29" s="105"/>
      <c r="I29" s="105"/>
    </row>
    <row r="30" spans="1:9" ht="15.75" x14ac:dyDescent="0.25">
      <c r="A30" s="99"/>
      <c r="B30" s="100"/>
      <c r="C30" s="101"/>
      <c r="D30" s="98"/>
      <c r="E30" s="43">
        <v>2022</v>
      </c>
      <c r="F30" s="43">
        <v>2023</v>
      </c>
      <c r="G30" s="43">
        <v>2024</v>
      </c>
      <c r="H30" s="43">
        <v>2025</v>
      </c>
      <c r="I30" s="43">
        <v>2026</v>
      </c>
    </row>
    <row r="31" spans="1:9" ht="15.75" x14ac:dyDescent="0.25">
      <c r="A31" s="102"/>
      <c r="B31" s="103"/>
      <c r="C31" s="104"/>
      <c r="D31" s="98"/>
      <c r="E31" s="43" t="s">
        <v>35</v>
      </c>
      <c r="F31" s="43" t="s">
        <v>36</v>
      </c>
      <c r="G31" s="43" t="s">
        <v>37</v>
      </c>
      <c r="H31" s="43"/>
      <c r="I31" s="43"/>
    </row>
    <row r="32" spans="1:9" ht="15.75" x14ac:dyDescent="0.25">
      <c r="A32" s="98" t="s">
        <v>38</v>
      </c>
      <c r="B32" s="98"/>
      <c r="C32" s="98"/>
      <c r="D32" s="44"/>
      <c r="E32" s="43"/>
      <c r="F32" s="43"/>
      <c r="G32" s="43"/>
      <c r="H32" s="43"/>
      <c r="I32" s="43"/>
    </row>
    <row r="33" spans="1:9" ht="15.75" x14ac:dyDescent="0.25">
      <c r="A33" s="91" t="s">
        <v>39</v>
      </c>
      <c r="B33" s="91"/>
      <c r="C33" s="91"/>
      <c r="D33" s="45" t="s">
        <v>40</v>
      </c>
      <c r="E33" s="45">
        <v>27865</v>
      </c>
      <c r="F33" s="45">
        <v>31594</v>
      </c>
      <c r="G33" s="45">
        <v>34026</v>
      </c>
      <c r="H33" s="45">
        <v>36743</v>
      </c>
      <c r="I33" s="45">
        <v>39587</v>
      </c>
    </row>
    <row r="34" spans="1:9" ht="15.75" x14ac:dyDescent="0.25">
      <c r="A34" s="91" t="s">
        <v>41</v>
      </c>
      <c r="B34" s="91"/>
      <c r="C34" s="91"/>
      <c r="D34" s="45" t="s">
        <v>42</v>
      </c>
      <c r="E34" s="45">
        <v>104.6</v>
      </c>
      <c r="F34" s="45">
        <v>106</v>
      </c>
      <c r="G34" s="45">
        <v>102.3</v>
      </c>
      <c r="H34" s="45">
        <v>103</v>
      </c>
      <c r="I34" s="45">
        <v>103</v>
      </c>
    </row>
    <row r="35" spans="1:9" ht="15.75" x14ac:dyDescent="0.25">
      <c r="A35" s="91" t="s">
        <v>43</v>
      </c>
      <c r="B35" s="91"/>
      <c r="C35" s="91"/>
      <c r="D35" s="45" t="s">
        <v>42</v>
      </c>
      <c r="E35" s="118">
        <v>114.6</v>
      </c>
      <c r="F35" s="45">
        <v>107</v>
      </c>
      <c r="G35" s="45">
        <v>105.3</v>
      </c>
      <c r="H35" s="45">
        <v>104.8</v>
      </c>
      <c r="I35" s="45">
        <v>104.6</v>
      </c>
    </row>
    <row r="36" spans="1:9" ht="18.75" x14ac:dyDescent="0.25">
      <c r="A36" s="40"/>
    </row>
    <row r="37" spans="1:9" ht="21.75" x14ac:dyDescent="0.25">
      <c r="A37" s="93" t="s">
        <v>67</v>
      </c>
      <c r="B37" s="93"/>
      <c r="C37" s="93"/>
      <c r="D37" s="93"/>
      <c r="E37" s="93"/>
      <c r="F37" s="93"/>
      <c r="G37" s="93"/>
      <c r="H37" s="93"/>
      <c r="I37" s="93"/>
    </row>
    <row r="38" spans="1:9" ht="54" customHeight="1" x14ac:dyDescent="0.25">
      <c r="A38" s="89" t="s">
        <v>68</v>
      </c>
      <c r="B38" s="89"/>
      <c r="C38" s="89"/>
      <c r="D38" s="89"/>
      <c r="E38" s="89"/>
      <c r="F38" s="89"/>
      <c r="G38" s="89"/>
      <c r="H38" s="89"/>
      <c r="I38" s="89"/>
    </row>
    <row r="39" spans="1:9" ht="47.25" customHeight="1" x14ac:dyDescent="0.25">
      <c r="A39" s="105" t="s">
        <v>34</v>
      </c>
      <c r="B39" s="105"/>
      <c r="C39" s="105"/>
      <c r="D39" s="105"/>
      <c r="E39" s="105"/>
      <c r="F39" s="105"/>
      <c r="G39" s="105"/>
      <c r="H39" s="105"/>
      <c r="I39" s="105"/>
    </row>
    <row r="40" spans="1:9" ht="15.75" x14ac:dyDescent="0.25">
      <c r="A40" s="99"/>
      <c r="B40" s="100"/>
      <c r="C40" s="101"/>
      <c r="D40" s="105"/>
      <c r="E40" s="46">
        <v>2022</v>
      </c>
      <c r="F40" s="46">
        <v>2023</v>
      </c>
      <c r="G40" s="46">
        <v>2024</v>
      </c>
      <c r="H40" s="46">
        <v>2025</v>
      </c>
      <c r="I40" s="46">
        <v>2026</v>
      </c>
    </row>
    <row r="41" spans="1:9" ht="15.75" x14ac:dyDescent="0.25">
      <c r="A41" s="102"/>
      <c r="B41" s="103"/>
      <c r="C41" s="104"/>
      <c r="D41" s="105"/>
      <c r="E41" s="46" t="s">
        <v>35</v>
      </c>
      <c r="F41" s="46" t="s">
        <v>36</v>
      </c>
      <c r="G41" s="46" t="s">
        <v>37</v>
      </c>
      <c r="H41" s="46"/>
      <c r="I41" s="46"/>
    </row>
    <row r="42" spans="1:9" ht="15.75" x14ac:dyDescent="0.25">
      <c r="A42" s="98" t="s">
        <v>38</v>
      </c>
      <c r="B42" s="98"/>
      <c r="C42" s="98"/>
      <c r="D42" s="47"/>
      <c r="E42" s="46"/>
      <c r="F42" s="46"/>
      <c r="G42" s="46"/>
      <c r="H42" s="46"/>
      <c r="I42" s="46"/>
    </row>
    <row r="43" spans="1:9" ht="15.75" x14ac:dyDescent="0.25">
      <c r="A43" s="91" t="s">
        <v>39</v>
      </c>
      <c r="B43" s="91"/>
      <c r="C43" s="91"/>
      <c r="D43" s="45" t="s">
        <v>40</v>
      </c>
      <c r="E43" s="45">
        <v>27865</v>
      </c>
      <c r="F43" s="45">
        <v>31594</v>
      </c>
      <c r="G43" s="45">
        <v>34026</v>
      </c>
      <c r="H43" s="45">
        <v>36743</v>
      </c>
      <c r="I43" s="45">
        <v>39587</v>
      </c>
    </row>
    <row r="44" spans="1:9" ht="15.75" x14ac:dyDescent="0.25">
      <c r="A44" s="91" t="s">
        <v>41</v>
      </c>
      <c r="B44" s="91"/>
      <c r="C44" s="91"/>
      <c r="D44" s="45" t="s">
        <v>42</v>
      </c>
      <c r="E44" s="45">
        <v>104.6</v>
      </c>
      <c r="F44" s="45">
        <v>106</v>
      </c>
      <c r="G44" s="45">
        <v>102.3</v>
      </c>
      <c r="H44" s="45">
        <v>103</v>
      </c>
      <c r="I44" s="45">
        <v>103</v>
      </c>
    </row>
    <row r="45" spans="1:9" ht="15.75" x14ac:dyDescent="0.25">
      <c r="A45" s="91" t="s">
        <v>43</v>
      </c>
      <c r="B45" s="91"/>
      <c r="C45" s="91"/>
      <c r="D45" s="45" t="s">
        <v>42</v>
      </c>
      <c r="E45" s="45">
        <v>114.6</v>
      </c>
      <c r="F45" s="118">
        <v>107</v>
      </c>
      <c r="G45" s="45">
        <v>105.3</v>
      </c>
      <c r="H45" s="45">
        <v>104.8</v>
      </c>
      <c r="I45" s="45">
        <v>104.6</v>
      </c>
    </row>
    <row r="46" spans="1:9" ht="18.75" x14ac:dyDescent="0.25">
      <c r="A46" s="38"/>
    </row>
    <row r="47" spans="1:9" ht="35.25" customHeight="1" x14ac:dyDescent="0.25">
      <c r="A47" s="92" t="s">
        <v>69</v>
      </c>
      <c r="B47" s="92"/>
      <c r="C47" s="92"/>
      <c r="D47" s="92"/>
      <c r="E47" s="92"/>
      <c r="F47" s="92"/>
      <c r="G47" s="92"/>
      <c r="H47" s="92"/>
      <c r="I47" s="92"/>
    </row>
    <row r="48" spans="1:9" ht="33" customHeight="1" x14ac:dyDescent="0.25">
      <c r="A48" s="93" t="s">
        <v>70</v>
      </c>
      <c r="B48" s="93"/>
      <c r="C48" s="93"/>
      <c r="D48" s="93"/>
      <c r="E48" s="93"/>
      <c r="F48" s="93"/>
      <c r="G48" s="93"/>
      <c r="H48" s="93"/>
      <c r="I48" s="93"/>
    </row>
    <row r="49" spans="1:9" ht="18.75" x14ac:dyDescent="0.25">
      <c r="A49" s="40"/>
    </row>
    <row r="50" spans="1:9" ht="20.25" x14ac:dyDescent="0.25">
      <c r="A50" s="93" t="s">
        <v>71</v>
      </c>
      <c r="B50" s="93"/>
      <c r="C50" s="93"/>
      <c r="D50" s="93"/>
      <c r="E50" s="93"/>
      <c r="F50" s="93"/>
      <c r="G50" s="93"/>
      <c r="H50" s="93"/>
      <c r="I50" s="93"/>
    </row>
    <row r="51" spans="1:9" ht="19.5" customHeight="1" x14ac:dyDescent="0.25">
      <c r="A51" s="94" t="s">
        <v>23</v>
      </c>
      <c r="B51" s="94"/>
      <c r="C51" s="95">
        <v>154500000</v>
      </c>
      <c r="D51" s="95"/>
      <c r="E51" s="95"/>
      <c r="F51" s="89" t="s">
        <v>44</v>
      </c>
      <c r="G51" s="89"/>
      <c r="H51" s="89"/>
    </row>
    <row r="52" spans="1:9" ht="18.75" x14ac:dyDescent="0.25">
      <c r="A52" s="94"/>
      <c r="B52" s="94"/>
      <c r="C52" s="96" t="s">
        <v>45</v>
      </c>
      <c r="D52" s="96"/>
      <c r="E52" s="96"/>
      <c r="F52" s="89"/>
      <c r="G52" s="89"/>
      <c r="H52" s="89"/>
    </row>
    <row r="53" spans="1:9" ht="18.75" x14ac:dyDescent="0.25">
      <c r="A53" s="40"/>
    </row>
    <row r="54" spans="1:9" ht="18.75" x14ac:dyDescent="0.25">
      <c r="A54" s="48" t="s">
        <v>72</v>
      </c>
    </row>
    <row r="55" spans="1:9" ht="18.75" x14ac:dyDescent="0.25">
      <c r="A55" s="97" t="s">
        <v>46</v>
      </c>
      <c r="B55" s="97"/>
      <c r="C55" s="97"/>
      <c r="D55" s="97"/>
      <c r="E55" s="97"/>
      <c r="F55" s="97"/>
      <c r="G55" s="97"/>
      <c r="H55" s="97"/>
      <c r="I55" s="97"/>
    </row>
    <row r="56" spans="1:9" ht="18.75" x14ac:dyDescent="0.25">
      <c r="A56" s="40"/>
    </row>
    <row r="57" spans="1:9" ht="20.25" x14ac:dyDescent="0.25">
      <c r="A57" s="48" t="s">
        <v>73</v>
      </c>
    </row>
    <row r="58" spans="1:9" ht="52.5" customHeight="1" x14ac:dyDescent="0.25">
      <c r="A58" s="89" t="s">
        <v>47</v>
      </c>
      <c r="B58" s="89"/>
      <c r="C58" s="89"/>
      <c r="D58" s="89"/>
      <c r="E58" s="89"/>
      <c r="F58" s="89"/>
      <c r="G58" s="89"/>
      <c r="H58" s="89"/>
      <c r="I58" s="89"/>
    </row>
    <row r="59" spans="1:9" ht="7.5" customHeight="1" x14ac:dyDescent="0.25">
      <c r="A59" s="38"/>
    </row>
    <row r="60" spans="1:9" ht="23.25" customHeight="1" x14ac:dyDescent="0.25">
      <c r="A60" s="48" t="s">
        <v>74</v>
      </c>
    </row>
    <row r="61" spans="1:9" ht="40.9" customHeight="1" x14ac:dyDescent="0.25">
      <c r="A61" s="86" t="s">
        <v>62</v>
      </c>
      <c r="B61" s="86"/>
      <c r="C61" s="86"/>
      <c r="D61" s="86"/>
      <c r="E61" s="86"/>
      <c r="F61" s="86"/>
      <c r="G61" s="86"/>
      <c r="H61" s="86"/>
      <c r="I61" s="86"/>
    </row>
    <row r="62" spans="1:9" ht="18.75" x14ac:dyDescent="0.25">
      <c r="A62" s="49"/>
    </row>
    <row r="63" spans="1:9" ht="20.25" x14ac:dyDescent="0.25">
      <c r="A63" s="48" t="s">
        <v>75</v>
      </c>
    </row>
    <row r="64" spans="1:9" ht="25.5" customHeight="1" x14ac:dyDescent="0.3">
      <c r="A64" s="87" t="s">
        <v>48</v>
      </c>
      <c r="B64" s="88" t="s">
        <v>49</v>
      </c>
      <c r="C64" s="88"/>
      <c r="D64" s="88"/>
      <c r="E64" s="88"/>
      <c r="F64" s="89" t="s">
        <v>50</v>
      </c>
      <c r="G64" s="89"/>
      <c r="H64" s="89"/>
    </row>
    <row r="65" spans="1:8" ht="18.75" x14ac:dyDescent="0.25">
      <c r="A65" s="87"/>
      <c r="B65" s="90">
        <v>100</v>
      </c>
      <c r="C65" s="90"/>
      <c r="D65" s="90"/>
      <c r="E65" s="90"/>
      <c r="F65" s="89"/>
      <c r="G65" s="89"/>
      <c r="H65" s="89"/>
    </row>
  </sheetData>
  <mergeCells count="53">
    <mergeCell ref="A14:I14"/>
    <mergeCell ref="A2:I2"/>
    <mergeCell ref="A3:I3"/>
    <mergeCell ref="A5:I5"/>
    <mergeCell ref="C6:C7"/>
    <mergeCell ref="D6:F6"/>
    <mergeCell ref="D7:F7"/>
    <mergeCell ref="C9:I9"/>
    <mergeCell ref="C10:I10"/>
    <mergeCell ref="C11:I11"/>
    <mergeCell ref="C12:I12"/>
    <mergeCell ref="A13:I13"/>
    <mergeCell ref="A29:I29"/>
    <mergeCell ref="A15:B16"/>
    <mergeCell ref="C15:E15"/>
    <mergeCell ref="C16:E16"/>
    <mergeCell ref="C18:I18"/>
    <mergeCell ref="C19:I19"/>
    <mergeCell ref="C20:I20"/>
    <mergeCell ref="C21:I21"/>
    <mergeCell ref="A23:I23"/>
    <mergeCell ref="A24:I24"/>
    <mergeCell ref="A26:I26"/>
    <mergeCell ref="A27:I27"/>
    <mergeCell ref="A42:C42"/>
    <mergeCell ref="A30:C31"/>
    <mergeCell ref="D30:D31"/>
    <mergeCell ref="A32:C32"/>
    <mergeCell ref="A33:C33"/>
    <mergeCell ref="A34:C34"/>
    <mergeCell ref="A35:C35"/>
    <mergeCell ref="A37:I37"/>
    <mergeCell ref="A38:I38"/>
    <mergeCell ref="A39:I39"/>
    <mergeCell ref="A40:C41"/>
    <mergeCell ref="D40:D41"/>
    <mergeCell ref="A58:I58"/>
    <mergeCell ref="A43:C43"/>
    <mergeCell ref="A44:C44"/>
    <mergeCell ref="A45:C45"/>
    <mergeCell ref="A47:I47"/>
    <mergeCell ref="A48:I48"/>
    <mergeCell ref="A50:I50"/>
    <mergeCell ref="A51:B52"/>
    <mergeCell ref="C51:E51"/>
    <mergeCell ref="F51:H52"/>
    <mergeCell ref="C52:E52"/>
    <mergeCell ref="A55:I55"/>
    <mergeCell ref="A61:I61"/>
    <mergeCell ref="A64:A65"/>
    <mergeCell ref="B64:E64"/>
    <mergeCell ref="F64:H65"/>
    <mergeCell ref="B65:E65"/>
  </mergeCells>
  <pageMargins left="0.78740157480314965" right="0.39370078740157483" top="0.59055118110236227" bottom="0.39370078740157483" header="0.31496062992125984" footer="0.31496062992125984"/>
  <pageSetup paperSize="9" scale="42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Пример расчета</vt:lpstr>
      <vt:lpstr>Разъяснения к расчету</vt:lpstr>
      <vt:lpstr>'Пример расчета'!Область_печати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Комлева Юлия Михайловна</dc:creator>
  <cp:lastModifiedBy>Черняков Вячеслав Александрович</cp:lastModifiedBy>
  <cp:lastPrinted>2024-05-24T13:50:56Z</cp:lastPrinted>
  <dcterms:created xsi:type="dcterms:W3CDTF">2022-09-14T12:23:02Z</dcterms:created>
  <dcterms:modified xsi:type="dcterms:W3CDTF">2024-05-24T13:52:34Z</dcterms:modified>
</cp:coreProperties>
</file>